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20700" windowHeight="11445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list'!$G$2</definedName>
    <definedName name="MJ">'Krycí list'!$G$5</definedName>
    <definedName name="Mont">'Rekapitulace'!$H$24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'Položky'!$A$1:$G$516</definedName>
    <definedName name="_xlnm.Print_Area" localSheetId="1">'Rekapitulace'!$A$1:$I$38</definedName>
    <definedName name="PocetMJ">'Krycí list'!$G$6</definedName>
    <definedName name="Poznamka">'Krycí list'!$B$37</definedName>
    <definedName name="Projektant">'Krycí list'!$C$8</definedName>
    <definedName name="PSV">'Rekapitulace'!$F$24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<sst xmlns="http://schemas.openxmlformats.org/spreadsheetml/2006/main" count="1239" uniqueCount="627">
  <si>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</si>
  <si>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</si>
  <si>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</si>
  <si>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</si>
  <si>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</si>
  <si>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</si>
  <si>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</si>
  <si>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</si>
  <si>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</si>
  <si>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</si>
  <si>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</si>
  <si>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</si>
  <si>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</si>
  <si>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</si>
  <si>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</si>
  <si>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</si>
  <si>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</si>
  <si>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</si>
  <si>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</si>
  <si>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</si>
  <si>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</si>
  <si>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</si>
  <si>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</si>
  <si>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</si>
  <si>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</si>
  <si>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</si>
  <si>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</si>
  <si>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</si>
  <si>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</si>
  <si>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</si>
  <si>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</si>
  <si>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</si>
  <si>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</si>
  <si>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</si>
  <si>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</si>
  <si>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</si>
  <si>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</si>
  <si>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</si>
  <si>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</si>
  <si>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</si>
  <si>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</si>
  <si>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</si>
  <si>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</si>
  <si>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</si>
  <si>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</si>
  <si>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</si>
  <si>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</si>
  <si>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</si>
  <si>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</si>
  <si>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</si>
  <si>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</si>
  <si>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</si>
  <si>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</si>
  <si>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</si>
  <si>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</si>
  <si>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</si>
  <si>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</si>
  <si>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</si>
  <si>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</si>
  <si>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</si>
  <si>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</si>
  <si>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</si>
  <si>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</si>
  <si>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</si>
  <si>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</si>
  <si>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</si>
  <si>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</si>
  <si>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</si>
  <si>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</si>
  <si>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</si>
  <si>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</si>
  <si>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</si>
  <si>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</si>
  <si>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</si>
  <si>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</si>
  <si>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</si>
  <si>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</si>
  <si>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N02/13</t>
  </si>
  <si>
    <t>Sokolovna Velké Pavlovice Hlavní 583/1</t>
  </si>
  <si>
    <t>02a/13</t>
  </si>
  <si>
    <t>Stavební úpravy  -   dotace</t>
  </si>
  <si>
    <t>802.29</t>
  </si>
  <si>
    <t>m3</t>
  </si>
  <si>
    <t>N02a/13</t>
  </si>
  <si>
    <t>3</t>
  </si>
  <si>
    <t>Svislé a kompletní konstrukce</t>
  </si>
  <si>
    <t>310237251R00</t>
  </si>
  <si>
    <t xml:space="preserve">Zazdívka otvorů pl. 0,25 m2 cihlami, tl. zdi 45 cm </t>
  </si>
  <si>
    <t>kus</t>
  </si>
  <si>
    <t>1.np:</t>
  </si>
  <si>
    <t>okno:1,00</t>
  </si>
  <si>
    <t>2.np:</t>
  </si>
  <si>
    <t>okno  0,125*1,50:12,00*2</t>
  </si>
  <si>
    <t>po přímotopech:14,00</t>
  </si>
  <si>
    <t>310237261R00</t>
  </si>
  <si>
    <t xml:space="preserve">Zazdívka otvorů pl. 0,25 m2 cihlami, tl. zdi 60 cm </t>
  </si>
  <si>
    <t>okno 0,10*1,90:2,00</t>
  </si>
  <si>
    <t>310238211R00</t>
  </si>
  <si>
    <t xml:space="preserve">Zazdívka otvorů plochy do 1 m2  na MVC </t>
  </si>
  <si>
    <t>dveře:0,20*2,80*0,375</t>
  </si>
  <si>
    <t>okno:1,00*0,50*0,375</t>
  </si>
  <si>
    <t>0,90*0,60*0,435</t>
  </si>
  <si>
    <t>0,20*2,00*0,435</t>
  </si>
  <si>
    <t>okno:0,20*2,23*0,375</t>
  </si>
  <si>
    <t>310239211R00</t>
  </si>
  <si>
    <t xml:space="preserve">Zazdívka otvorů plochy do 4 m2 na MVC </t>
  </si>
  <si>
    <t>dveře:1,00*2,58*0,59</t>
  </si>
  <si>
    <t>sch.:1,38*2,00*0,375</t>
  </si>
  <si>
    <t>sch:1,38*2,23*0,375</t>
  </si>
  <si>
    <t>317234410R00</t>
  </si>
  <si>
    <t xml:space="preserve">Vyzdívka mezi nosníky cihlami pálenými na MC </t>
  </si>
  <si>
    <t>okna:1,90*0,14*0,25*3</t>
  </si>
  <si>
    <t>dveře:1,80*0,14*0,25*2</t>
  </si>
  <si>
    <t>okno:1,90*0,14*0,25</t>
  </si>
  <si>
    <t>sch.:1,90*0,14*0,25</t>
  </si>
  <si>
    <t>317941123R00</t>
  </si>
  <si>
    <t xml:space="preserve">Osazení ocelových válcovaných nosníků  č.14-22 </t>
  </si>
  <si>
    <t>t</t>
  </si>
  <si>
    <t>okna:(2*1,90*12,90*0,001)*3</t>
  </si>
  <si>
    <t>dveře:(2*1,80*12,90*0,001)*2</t>
  </si>
  <si>
    <t>okno:2*1,90*12,90*0,001</t>
  </si>
  <si>
    <t>schod.:2*1,90*12,90*0,001</t>
  </si>
  <si>
    <t>346244381R00</t>
  </si>
  <si>
    <t xml:space="preserve">Plentování ocelových nosníků výšky do 20 cm </t>
  </si>
  <si>
    <t>m2</t>
  </si>
  <si>
    <t>okna:(1,90*0,14*2)*3</t>
  </si>
  <si>
    <t>dveře:(1,80*0,14*2)*2</t>
  </si>
  <si>
    <t>okno:1,90*0,14*2</t>
  </si>
  <si>
    <t>sch.:1,90*0,14*2</t>
  </si>
  <si>
    <t>346481111R00</t>
  </si>
  <si>
    <t xml:space="preserve">Zaplentování rýh, nosníků rabicovým pletivem </t>
  </si>
  <si>
    <t>okna:(1,90*0,655)*3</t>
  </si>
  <si>
    <t>dveře:(1,80*0,655)*2</t>
  </si>
  <si>
    <t>okno:1,90*0,68</t>
  </si>
  <si>
    <t>sch.:1,90*0,655</t>
  </si>
  <si>
    <t>13383425</t>
  </si>
  <si>
    <t>Tyč průřezu IPE 140, střední, jakost oceli 11375</t>
  </si>
  <si>
    <t>0,338*1,08</t>
  </si>
  <si>
    <t>900      R00</t>
  </si>
  <si>
    <t xml:space="preserve">Hzs - nezmeřitelné stavební práce při rekonstrukci </t>
  </si>
  <si>
    <t>h</t>
  </si>
  <si>
    <t>4</t>
  </si>
  <si>
    <t>Vodorovné konstrukce</t>
  </si>
  <si>
    <t>413941123RT3</t>
  </si>
  <si>
    <t>Osazení válcovaných nosníků ve stropech č. 14 - 22 včetně dodávky profilu I č. 16, nátěr 1xZ</t>
  </si>
  <si>
    <t>6,00*17,90*0,001*1,08</t>
  </si>
  <si>
    <t>61</t>
  </si>
  <si>
    <t>Upravy povrchů vnitřní</t>
  </si>
  <si>
    <t>611473112R00</t>
  </si>
  <si>
    <t>Omítka vnitřní stropů ze suché směsi, štuková, malba</t>
  </si>
  <si>
    <t>1.np:16,00+9,00+2,00+2,50</t>
  </si>
  <si>
    <t>611481111R00</t>
  </si>
  <si>
    <t xml:space="preserve">Potažení stropů rabicovým pletivem s vypnutím </t>
  </si>
  <si>
    <t>612421615R00</t>
  </si>
  <si>
    <t xml:space="preserve">Omítka vnitřní zdiva, MVC, hrubá zatřená </t>
  </si>
  <si>
    <t>viz. TZ:18,00*2</t>
  </si>
  <si>
    <t>0</t>
  </si>
  <si>
    <t>viz.sanace - pod stěrku bitumenovou :</t>
  </si>
  <si>
    <t>a silikátovou:48,80</t>
  </si>
  <si>
    <t>612421637R00</t>
  </si>
  <si>
    <t>Omítka vnitřní zdiva, MVC, štuková na dozdívkách, perlinka, malba</t>
  </si>
  <si>
    <t>612425931R00</t>
  </si>
  <si>
    <t xml:space="preserve">Omítka vápenná vnitřního ostění - štuková, malba </t>
  </si>
  <si>
    <t>jižní :0,30*(1,50+2,00*2)*5</t>
  </si>
  <si>
    <t>0,30*(1,50+2,85*2)</t>
  </si>
  <si>
    <t>0,30*(1,75+1,50*2)*6</t>
  </si>
  <si>
    <t>0,50*(0,72+1,00*2)</t>
  </si>
  <si>
    <t>0,30*(1,50+1,50*2)</t>
  </si>
  <si>
    <t>0,20*(1,20+2,00*2)</t>
  </si>
  <si>
    <t>0,30*(0,72+1,00*2)</t>
  </si>
  <si>
    <t>bk:0,10*(0,70+0,50*2)</t>
  </si>
  <si>
    <t>východní:0,20*(2,548+2,65*2)</t>
  </si>
  <si>
    <t>0,20*(1,30+2,30*2)</t>
  </si>
  <si>
    <t>0,30*(1,50+1,90*2)*2</t>
  </si>
  <si>
    <t>0,30*(1,50+2,15*2)</t>
  </si>
  <si>
    <t>severní:0,30*(1,50+5,10*2)</t>
  </si>
  <si>
    <t>0,30*(1,50+2,00*2)*6</t>
  </si>
  <si>
    <t>západní:0,30*(1,50+2,02*2)*2</t>
  </si>
  <si>
    <t>0,30*(1,50+1,50*2)*2</t>
  </si>
  <si>
    <t>62</t>
  </si>
  <si>
    <t>Úpravy povrchů vnější</t>
  </si>
  <si>
    <t>622  PC  01</t>
  </si>
  <si>
    <t>Podlepy a vyrovnání  ETICS MV tl.30 mm zakončený stěrkou s výztužnou tkaninou</t>
  </si>
  <si>
    <t>západní:3,55*2,50+3,195*2,40</t>
  </si>
  <si>
    <t>-1,50*1,70*2</t>
  </si>
  <si>
    <t>622  PC  02</t>
  </si>
  <si>
    <t>Podlepy a vyrovnání  ETICS MV tl. 40 mm zakončený stěrkou s výztužnou tkaninou</t>
  </si>
  <si>
    <t>jižní, severní:6,33*2,70</t>
  </si>
  <si>
    <t>(3,285+2,96)*2,80</t>
  </si>
  <si>
    <t>(2,95+2,93)*2,90</t>
  </si>
  <si>
    <t>3,28*3,00</t>
  </si>
  <si>
    <t>-1,50*2,00*5</t>
  </si>
  <si>
    <t>-1,50*2,50</t>
  </si>
  <si>
    <t>3,155*3,30</t>
  </si>
  <si>
    <t>(2,99+2,95)*3,15</t>
  </si>
  <si>
    <t>(2,96+3,125)*3,00</t>
  </si>
  <si>
    <t>6,385*2,90</t>
  </si>
  <si>
    <t>-1,50*2,00*6</t>
  </si>
  <si>
    <t>622  PC  03</t>
  </si>
  <si>
    <t>Zatepl.systém ETICS XPS  tl.40 mm lepící arm.tmel výzt.tkan,šroub.hmož.,lišty bez omítky viz.TZ</t>
  </si>
  <si>
    <t>(6,33+3,285+2,96+2,95+2,93+3,28)*0,60</t>
  </si>
  <si>
    <t>-1,50*0,30</t>
  </si>
  <si>
    <t>(3,155+2,99+2,95+2,96+3,125+6,385)*0,60</t>
  </si>
  <si>
    <t>(3,55+3,195)*0,60</t>
  </si>
  <si>
    <t>622  PC  04</t>
  </si>
  <si>
    <t>Zatepl.systém ETICS XPS  tl.100 mm lepící arm.tmel výzt.tkan,šroub.hmož.,lišty bez omítky viz.TZ</t>
  </si>
  <si>
    <t>0,60*0,60*2</t>
  </si>
  <si>
    <t>622  PC  05</t>
  </si>
  <si>
    <t>Zatepl.systém ETICS XPS tl.140mm lepící arm.tmel, výzt.tkan,hmož,zakl.lišta,exp.páska,bez omít.vizTZ</t>
  </si>
  <si>
    <t>jižní:(26,40+0,88+2,10)*0,60</t>
  </si>
  <si>
    <t>(1,40+0,80)/2*0,50*4+1,80*0,30</t>
  </si>
  <si>
    <t>1,00*0,30+3,50*0,60</t>
  </si>
  <si>
    <t>východní:(2,80+3,20)*0,60+2,00*0,50*2</t>
  </si>
  <si>
    <t>severní:(5,20+5,90+0,88)*0,60</t>
  </si>
  <si>
    <t>26,32*0,60</t>
  </si>
  <si>
    <t>západní:(4,60+10,20+3,70)*0,30+1,00*0,60</t>
  </si>
  <si>
    <t>-1,50*0,30*2</t>
  </si>
  <si>
    <t>- XPS 100 mm:-0,60*0,60*2</t>
  </si>
  <si>
    <t>622  PC  06</t>
  </si>
  <si>
    <t>M + D plastické šambrány se vsazenou keramikou viz.TZ</t>
  </si>
  <si>
    <t>m</t>
  </si>
  <si>
    <t>F/01, 02:(5,585*2+1,40)*13</t>
  </si>
  <si>
    <t>F/03:(5,38*2+1,40)*3</t>
  </si>
  <si>
    <t>F/04:(2,46*2+1,40)*3</t>
  </si>
  <si>
    <t>622  PC  07</t>
  </si>
  <si>
    <t>M + D plastický fabion pod střešní římsu viz.TZ</t>
  </si>
  <si>
    <t>F05:30,00</t>
  </si>
  <si>
    <t>622321832RV1</t>
  </si>
  <si>
    <t>Zatepl.systém fasáda ETICS MV tl.100mm lepící arm. tmel,výzt.tkan,šroub.hmož.,lišty bez omítky viz.TZ</t>
  </si>
  <si>
    <t>pilíře:0,70*6,50+0,70*6,80</t>
  </si>
  <si>
    <t>(0,70*2+0,60*2)*3,00</t>
  </si>
  <si>
    <t>622321834RV1</t>
  </si>
  <si>
    <t>Zatepl.systém fasáda ETICS MV tl.140mm lepící arm. tmel výzt.tkan,šroub.hmož.,lišty,bez omítky viz.TZ</t>
  </si>
  <si>
    <t>jižní:(5,80+6,20)/2*26,40</t>
  </si>
  <si>
    <t>-1,75*1,50*6</t>
  </si>
  <si>
    <t>0,88*6,20</t>
  </si>
  <si>
    <t>2,10*6,20+3,80*6,70+(4,80+1,50)/2*1,80</t>
  </si>
  <si>
    <t>-0,72*1,00</t>
  </si>
  <si>
    <t>-1,50*1,50</t>
  </si>
  <si>
    <t>-1,20*1,70</t>
  </si>
  <si>
    <t>5,20*3,80</t>
  </si>
  <si>
    <t>východní:16,31*7,00</t>
  </si>
  <si>
    <t>-2,548*2,65</t>
  </si>
  <si>
    <t>-1,30*2,30</t>
  </si>
  <si>
    <t>-1,50*1,90*2</t>
  </si>
  <si>
    <t>-1,50*2,15</t>
  </si>
  <si>
    <t>sch.:-(10,40+6,80)/2*0,70</t>
  </si>
  <si>
    <t>severní:(4,30+4,10)/2*5,20</t>
  </si>
  <si>
    <t>(6,80+6,60)/2*5,90</t>
  </si>
  <si>
    <t>-1,50*5,10</t>
  </si>
  <si>
    <t>0,88*6,60</t>
  </si>
  <si>
    <t>(6,60+6,20)/2*26,315</t>
  </si>
  <si>
    <t>západní:(5,50+6,70)/2*4,00*2+1,00*0,25+1,20*0,40</t>
  </si>
  <si>
    <t>10,20*6,40+10,20*4,00/2</t>
  </si>
  <si>
    <t>-1,50*1,72*2</t>
  </si>
  <si>
    <t>-1,50*1,50*2</t>
  </si>
  <si>
    <t>- MV 100 mm:-17,11</t>
  </si>
  <si>
    <t>622422211R00</t>
  </si>
  <si>
    <t xml:space="preserve">Oprava vnějších omítek vápen. hladk. II, do 20 % </t>
  </si>
  <si>
    <t>viz.otlučení omítek:625,89</t>
  </si>
  <si>
    <t>kam.podezdívka:5,10*0,50*2+3,70*0,80*2</t>
  </si>
  <si>
    <t>622904112R00</t>
  </si>
  <si>
    <t xml:space="preserve">Očištění fasád tlakovou vodou složitost 1 - 2 </t>
  </si>
  <si>
    <t>622  PC  08</t>
  </si>
  <si>
    <t>M + D expanzní páska mezi oknem a ETICS v šířce 20mm pro expanzi 8 - 20mm</t>
  </si>
  <si>
    <t>jižní :(1,50+2,00*2)*5</t>
  </si>
  <si>
    <t>(1,50+2,85*2)</t>
  </si>
  <si>
    <t>(1,75+1,50*2)*6</t>
  </si>
  <si>
    <t>(0,72+1,00*2)</t>
  </si>
  <si>
    <t>(1,50+1,50*2)</t>
  </si>
  <si>
    <t>(1,20+2,00*2)</t>
  </si>
  <si>
    <t>bk:(0,70+0,50*2)</t>
  </si>
  <si>
    <t>východní:(2,548+2,65*2)</t>
  </si>
  <si>
    <t>(1,30+2,30*2)</t>
  </si>
  <si>
    <t>(1,50+1,90*2)*2</t>
  </si>
  <si>
    <t>(1,50+2,15*2)</t>
  </si>
  <si>
    <t>severní:(1,50+5,10*2)</t>
  </si>
  <si>
    <t>(1,50+2,00*2)*6</t>
  </si>
  <si>
    <t>západní:(1,50+2,02*2)*2</t>
  </si>
  <si>
    <t>(1,50+1,50*2)*2</t>
  </si>
  <si>
    <t>622  PC  09</t>
  </si>
  <si>
    <t>Omítka stěn vnější silikonově pryskyřičná točená probarvená zrnitost třídy 1,00 mm, vč.podkl.nátěru</t>
  </si>
  <si>
    <t>ost.:0,20*(1,50+2,00*2)*5</t>
  </si>
  <si>
    <t>0,20*(1,50+2,85*2)</t>
  </si>
  <si>
    <t>0,20*(1,75+1,50*2)*6</t>
  </si>
  <si>
    <t>0,20*(0,72+1,00*2)</t>
  </si>
  <si>
    <t>0,20*(1,50+1,50*2)</t>
  </si>
  <si>
    <t>ost.:0,60*(2,548+2,65*2)</t>
  </si>
  <si>
    <t>0,20*(1,50+1,90*2)*2</t>
  </si>
  <si>
    <t>0,20*(1,50+2,15*2)</t>
  </si>
  <si>
    <t>ost.:0,20*(1,50+5,10*2)</t>
  </si>
  <si>
    <t>0,20*(1,50+2,00*2)*6</t>
  </si>
  <si>
    <t>ost.:0,20*(1,50+2,02*2)*2</t>
  </si>
  <si>
    <t>0,20*(1,50+1,50*2)*2</t>
  </si>
  <si>
    <t>jižní:(26,40+0,88+2,10)*0,30</t>
  </si>
  <si>
    <t>1,00*0,30+3,50*0,30</t>
  </si>
  <si>
    <t>východní:(2,80+3,20)*0,30+2,00*0,50*2</t>
  </si>
  <si>
    <t>severní:(5,20+5,90+0,88)*0,30</t>
  </si>
  <si>
    <t>26,32*0,30+0,50*0,30</t>
  </si>
  <si>
    <t>západní:(4,60+10,20+3,70)*0,30+1,00*0,30</t>
  </si>
  <si>
    <t>podbití:(26,28*2+19,10*2)*0,40</t>
  </si>
  <si>
    <t>622  PC  10</t>
  </si>
  <si>
    <t xml:space="preserve">M + D dilatační lišta na fasádě </t>
  </si>
  <si>
    <t>63</t>
  </si>
  <si>
    <t>Podlahy a podlahové konstrukce</t>
  </si>
  <si>
    <t>63  PC  01</t>
  </si>
  <si>
    <t>Vyrovnávací betonová vrstva tl. 20 mm vyztužená vlákny pro nízké tloušťky</t>
  </si>
  <si>
    <t>4,90*16,65</t>
  </si>
  <si>
    <t>94</t>
  </si>
  <si>
    <t>Lešení a stavební výtahy</t>
  </si>
  <si>
    <t>941941051R00</t>
  </si>
  <si>
    <t xml:space="preserve">Montáž lešení leh.řad.s podlahami,š.1,5 m, H 10 m </t>
  </si>
  <si>
    <t>fasáda:33,50*6,50+33,50*6,80</t>
  </si>
  <si>
    <t>21,50*8,00</t>
  </si>
  <si>
    <t>pro podhled:(1,50+6,70)*7,00</t>
  </si>
  <si>
    <t>(1,50+2*3,00)*7,60</t>
  </si>
  <si>
    <t>941941391R00</t>
  </si>
  <si>
    <t xml:space="preserve">Příplatek za každý měsíc použití lešení k pol.1051 </t>
  </si>
  <si>
    <t>941941851R00</t>
  </si>
  <si>
    <t xml:space="preserve">Demontáž lešení leh.řad.s podlahami,š.1,5 m,H 10 m </t>
  </si>
  <si>
    <t>941955001R00</t>
  </si>
  <si>
    <t xml:space="preserve">Lešení lehké pomocné, výška podlahy do 1,2 m </t>
  </si>
  <si>
    <t>vnitřní omítky, okny:100,00</t>
  </si>
  <si>
    <t>941955003R00</t>
  </si>
  <si>
    <t xml:space="preserve">Lešení lehké pomocné, výška podlahy do 2,5 m </t>
  </si>
  <si>
    <t>fasáda:6,70*4,00+6,70*4,50+19,30*4,30</t>
  </si>
  <si>
    <t>16,30*3,00</t>
  </si>
  <si>
    <t>95</t>
  </si>
  <si>
    <t>Dokončovací konstrukce na pozemních stavbách</t>
  </si>
  <si>
    <t>952901111R00</t>
  </si>
  <si>
    <t xml:space="preserve">Vyčištění budov o výšce podlaží do 4 m </t>
  </si>
  <si>
    <t>1.np:3,74*2,00*2+25,00*2,00+10,60*2,00*2+2,50*2,00</t>
  </si>
  <si>
    <t>2.np:3,74*2,00*2+6,70*8,74+25,00*2,00+24,70*2,00</t>
  </si>
  <si>
    <t>96</t>
  </si>
  <si>
    <t>Bourání konstrukcí</t>
  </si>
  <si>
    <t>962032231R00</t>
  </si>
  <si>
    <t xml:space="preserve">Bourání zdiva z cihel pálených na MVC </t>
  </si>
  <si>
    <t>schod.okno:1,50*0,375*5,10</t>
  </si>
  <si>
    <t>962032314R00</t>
  </si>
  <si>
    <t xml:space="preserve">Bourání pilířů cihelných </t>
  </si>
  <si>
    <t>1.np:0,33*0,15*2,50*2</t>
  </si>
  <si>
    <t>962081141R00</t>
  </si>
  <si>
    <t xml:space="preserve">Bourání oken ze skleněných tvárnic tl. 15 cm </t>
  </si>
  <si>
    <t>1.no:1,00*0,50</t>
  </si>
  <si>
    <t>964073221R00</t>
  </si>
  <si>
    <t xml:space="preserve">Vybourání nosníků ze zdi cihelné dl. 4 m, 20 kg/m </t>
  </si>
  <si>
    <t>1.np:(1,19*0,115*0,19*3)*2</t>
  </si>
  <si>
    <t>965042141R00</t>
  </si>
  <si>
    <t xml:space="preserve">Bourání mazanin betonových tl. 10 cm, nad 4 m2 </t>
  </si>
  <si>
    <t>terasa:5,02*16,03*0,05</t>
  </si>
  <si>
    <t>968061112R00</t>
  </si>
  <si>
    <t xml:space="preserve">Vyvěšení dřevěných okenních křídel pl. do 1,5 m2 </t>
  </si>
  <si>
    <t>1.np:4,00</t>
  </si>
  <si>
    <t>968061113R00</t>
  </si>
  <si>
    <t xml:space="preserve">Vyvěšení dřevěných okenních křídel pl. nad 1,5 m2 </t>
  </si>
  <si>
    <t>1.np:9,00</t>
  </si>
  <si>
    <t>2.np:18,00</t>
  </si>
  <si>
    <t>968061125R00</t>
  </si>
  <si>
    <t xml:space="preserve">Vyvěšení dřevěných dveřních křídel pl. do 2 m2 </t>
  </si>
  <si>
    <t>1.np:3,00</t>
  </si>
  <si>
    <t>968061126R00</t>
  </si>
  <si>
    <t>Vyvěšení dřevěných dveřních křídel pl. nad 2 m2 a plastových</t>
  </si>
  <si>
    <t>1.np:2,00</t>
  </si>
  <si>
    <t>968062354R00</t>
  </si>
  <si>
    <t>Vybourání dřevěných rámů oken dvojitých pl. 1 m2 nebo plastových</t>
  </si>
  <si>
    <t>1.np:0,30*0,60</t>
  </si>
  <si>
    <t>0,72*1,00*2</t>
  </si>
  <si>
    <t>0,90*0,60</t>
  </si>
  <si>
    <t>968062356R00</t>
  </si>
  <si>
    <t>Vybourání dřevěných rámů oken dvojitých pl. 4 m2 nebo plastových</t>
  </si>
  <si>
    <t>1.np:1,38*2,00</t>
  </si>
  <si>
    <t>2.np:1,38*2,23</t>
  </si>
  <si>
    <t>968062456R00</t>
  </si>
  <si>
    <t>Vybourání dřevěných dveřních zárubní pl. nad 2 m2 a plastových</t>
  </si>
  <si>
    <t>1.np:2,54*2,64</t>
  </si>
  <si>
    <t>968072455R00</t>
  </si>
  <si>
    <t xml:space="preserve">Vybourání kovových dveřních zárubní pl. do 2 m2 </t>
  </si>
  <si>
    <t>1.np:0,90*1,97*3</t>
  </si>
  <si>
    <t>968  PC  02</t>
  </si>
  <si>
    <t>Vybourání dřevěných dveřních zárubní pro kastlové dveře pl. nad 2 m2</t>
  </si>
  <si>
    <t>1.np:1,70*2,80</t>
  </si>
  <si>
    <t>968  PC  03</t>
  </si>
  <si>
    <t xml:space="preserve">Vybourání dřevěných rámů kastlových oken  pl. 4 m2 </t>
  </si>
  <si>
    <t>1.np:1,50*2,00*7</t>
  </si>
  <si>
    <t>1,50*1,75</t>
  </si>
  <si>
    <t>1,75*1,50*14</t>
  </si>
  <si>
    <t>1,60*1,90*3</t>
  </si>
  <si>
    <t>97</t>
  </si>
  <si>
    <t>Prorážení otvorů</t>
  </si>
  <si>
    <t>971033561R00</t>
  </si>
  <si>
    <t xml:space="preserve">Vybourání otv. zeď cihel. pl.1 m2, tl.60 cm, MVC </t>
  </si>
  <si>
    <t>dveře:0,50*0,375*2,00*2</t>
  </si>
  <si>
    <t>pro stupně:1,60*0,53*0,40</t>
  </si>
  <si>
    <t>okno:1,50*0,53*0,37</t>
  </si>
  <si>
    <t>971033651R00</t>
  </si>
  <si>
    <t xml:space="preserve">Vybourání otv. zeď cihel. pl.4 m2, tl.60 cm, MVC </t>
  </si>
  <si>
    <t>okno:1,50*0,375*2,00*3</t>
  </si>
  <si>
    <t>okno:1,50*0,40*1,50</t>
  </si>
  <si>
    <t>974031664R00</t>
  </si>
  <si>
    <t xml:space="preserve">Vysekání rýh zeď cihelná vtah. nosníků 15 x 15 cm </t>
  </si>
  <si>
    <t>okna:(1,90*2)*3</t>
  </si>
  <si>
    <t>dveře:(1,80*2)*2</t>
  </si>
  <si>
    <t>okno:1,90*3</t>
  </si>
  <si>
    <t>schod.:1,90*2</t>
  </si>
  <si>
    <t>975021211R00</t>
  </si>
  <si>
    <t xml:space="preserve">Podchycení zdiva pod stropem při tl.zdi do 45 cm </t>
  </si>
  <si>
    <t>1.np:1,50*3</t>
  </si>
  <si>
    <t>1,40*2</t>
  </si>
  <si>
    <t>2.np:1,50</t>
  </si>
  <si>
    <t>sch.:</t>
  </si>
  <si>
    <t>1,50</t>
  </si>
  <si>
    <t>978012191R00</t>
  </si>
  <si>
    <t xml:space="preserve">Otlučení omítek vnitřních rákosov.stropů do 100 % </t>
  </si>
  <si>
    <t>978013191R00</t>
  </si>
  <si>
    <t xml:space="preserve">Otlučení omítek vnitřních stěn v rozsahu do 100 % </t>
  </si>
  <si>
    <t>viz.sanace:31,04</t>
  </si>
  <si>
    <t>978036191R00</t>
  </si>
  <si>
    <t>Otlučení omítek břízolitových v rozsahu 100 % vč.proškrabání spar</t>
  </si>
  <si>
    <t>jižní :(6,20+6,50)/2*25,955+6,05*6,50+5,02*3,40</t>
  </si>
  <si>
    <t>-1,50*2,00*4</t>
  </si>
  <si>
    <t>-1,70*2,80</t>
  </si>
  <si>
    <t>-0,90*1,97</t>
  </si>
  <si>
    <t>-0,72*1,00*2</t>
  </si>
  <si>
    <t>ost.:0,10*(1,50+2,00*2)*4</t>
  </si>
  <si>
    <t>0,10*(1,70+2,80*2)</t>
  </si>
  <si>
    <t>0,10+(0,90+2,00*2)</t>
  </si>
  <si>
    <t>0,10*(0,72+1,00*2)*2</t>
  </si>
  <si>
    <t>0,10*(1,75+1,50*2)*6</t>
  </si>
  <si>
    <t>východní:16,03*6,50+0,85*6,50*2</t>
  </si>
  <si>
    <t>-2,54*2,64</t>
  </si>
  <si>
    <t>-1,30*2,25</t>
  </si>
  <si>
    <t>-1,60*1,90*3</t>
  </si>
  <si>
    <t>0,50*(2,54+2,64*2)</t>
  </si>
  <si>
    <t>0,10*(1,30+2,25*2)</t>
  </si>
  <si>
    <t>0,10*(1,60+1,90*2)*3</t>
  </si>
  <si>
    <t>severní:5,02*3,40+6,05*6,50+(6,70+6,20)/2*25,955</t>
  </si>
  <si>
    <t>-0,90*0,60</t>
  </si>
  <si>
    <t>-1,38*2,00</t>
  </si>
  <si>
    <t>-1,00*0,50</t>
  </si>
  <si>
    <t>-1,30*2,23</t>
  </si>
  <si>
    <t>0,10*(0,90+0,60*2)</t>
  </si>
  <si>
    <t>0,10*(1,38+2,00*2)</t>
  </si>
  <si>
    <t>0,10*(1,50+2,00*2)*4</t>
  </si>
  <si>
    <t>0,10*(1,00+0,50*2)</t>
  </si>
  <si>
    <t>0,10*(1,30+2,23*2)</t>
  </si>
  <si>
    <t>zádadní:9,90*6,60+9,90*3,90/2+1,00*0,40</t>
  </si>
  <si>
    <t>((6,10+7,10)/2*4,00)*2</t>
  </si>
  <si>
    <t>-1,00*2,00*2</t>
  </si>
  <si>
    <t>-1,75*1,50*2</t>
  </si>
  <si>
    <t>0,10*(1,00+2,00*2)*2</t>
  </si>
  <si>
    <t>0,10*(1,75+1,50*2)*2</t>
  </si>
  <si>
    <t>99</t>
  </si>
  <si>
    <t>Staveništní přesun hmot</t>
  </si>
  <si>
    <t>999281111R00</t>
  </si>
  <si>
    <t xml:space="preserve">Přesun hmot pro opravy a údržbu do výšky 25 m </t>
  </si>
  <si>
    <t>712</t>
  </si>
  <si>
    <t>Živičné krytiny</t>
  </si>
  <si>
    <t>712300831R00</t>
  </si>
  <si>
    <t xml:space="preserve">Odstranění živičné krytiny střech do 10° 1vrstvé </t>
  </si>
  <si>
    <t>3x lepenka:5,02*16,03*3</t>
  </si>
  <si>
    <t>0,92*2,84</t>
  </si>
  <si>
    <t>712311101RZ1</t>
  </si>
  <si>
    <t>Povlaková krytina střech do 10°, za studena ALP 1 x nátěr - včetně dodávky ALP</t>
  </si>
  <si>
    <t>terasa -  2x vrstva:4,90*16,00*2</t>
  </si>
  <si>
    <t>712341559RT1</t>
  </si>
  <si>
    <t>Povlaková krytina střech do 10°, NAIP přitavením 1 vrstva - materiál ve specifikaci</t>
  </si>
  <si>
    <t>terasa:4,90*16,50</t>
  </si>
  <si>
    <t>712361703R00</t>
  </si>
  <si>
    <t xml:space="preserve">Povlaková krytina střech do 10° lepená </t>
  </si>
  <si>
    <t>terasa 2x vrstva:5,20*17,00*2</t>
  </si>
  <si>
    <t>28322084</t>
  </si>
  <si>
    <t>Krytina z PVC tl.1,50mm s Broof t13 viz.TZ</t>
  </si>
  <si>
    <t>80,85*1,15</t>
  </si>
  <si>
    <t>628522557</t>
  </si>
  <si>
    <t>Pás modifikovaný asfaltový s ochranným posypem s polyesterovou nosnou vložkou</t>
  </si>
  <si>
    <t>62852615</t>
  </si>
  <si>
    <t>Pás modifikovaný asfaltový s AL</t>
  </si>
  <si>
    <t>998712202R00</t>
  </si>
  <si>
    <t xml:space="preserve">Přesun hmot pro povlakové krytiny, výšky do 12 m </t>
  </si>
  <si>
    <t>713</t>
  </si>
  <si>
    <t>Izolace tepelné</t>
  </si>
  <si>
    <t>713  PC  01</t>
  </si>
  <si>
    <t>Dočasné odstranění desky z minerální plsti tl.160mm, vysušení viz.TZ</t>
  </si>
  <si>
    <t>18,70*10,40+5,80*15,80</t>
  </si>
  <si>
    <t>18,50*3,00*2</t>
  </si>
  <si>
    <t>713  PC  02</t>
  </si>
  <si>
    <t xml:space="preserve">Odstranění folií na půdě pod i nad min.plstí </t>
  </si>
  <si>
    <t>(18,70*10,40+5,80*15,80)*2</t>
  </si>
  <si>
    <t>713  PC  03</t>
  </si>
  <si>
    <t>M + D ochranná difuzní 3vrstvá polypropylénová folie se samolepícími kraji viz.TZ</t>
  </si>
  <si>
    <t>Začátek provozního součtu</t>
  </si>
  <si>
    <t>19,00*10,80+5,80*16,00</t>
  </si>
  <si>
    <t>7,00*(3,50*2+4,80)</t>
  </si>
  <si>
    <t>Konec provozního součtu</t>
  </si>
  <si>
    <t>380,60*1,15</t>
  </si>
  <si>
    <t>7,00*3,70*2</t>
  </si>
  <si>
    <t>18,50*3,10*2</t>
  </si>
  <si>
    <t>166,50*1,15</t>
  </si>
  <si>
    <t>713  PC  04</t>
  </si>
  <si>
    <t>M + D polyamidová parobrzda na stávající bednění viz.TZ</t>
  </si>
  <si>
    <t>713  PC  07</t>
  </si>
  <si>
    <t xml:space="preserve">M + D vizkozní manžeta viz.TZ </t>
  </si>
  <si>
    <t>(32,30*2+16,50)*0,30</t>
  </si>
  <si>
    <t>(7,00*4+19,00*2)*0,30</t>
  </si>
  <si>
    <t>713100812R00</t>
  </si>
  <si>
    <t xml:space="preserve">Odstranění tepelné izolace, polystyrén tl. do 5 cm </t>
  </si>
  <si>
    <t>terasa:5,02*16,03</t>
  </si>
  <si>
    <t>713111111RT1</t>
  </si>
  <si>
    <t>Izolace tepelné stropů vrchem kladené volně 1 vrstva - materiál ve specifikaci</t>
  </si>
  <si>
    <t>plech:18,50*3,10*2</t>
  </si>
  <si>
    <t>713111111RT2</t>
  </si>
  <si>
    <t>Izolace tepelné stropů vrchem kladené volně 2 vrstvy - materiál ve specifikaci</t>
  </si>
  <si>
    <t>podium:7,00*4,80</t>
  </si>
  <si>
    <t>2*7,00*2,20</t>
  </si>
  <si>
    <t>podium:2*7,00*3,70</t>
  </si>
  <si>
    <t>713111130RT1</t>
  </si>
  <si>
    <t>Izolace tepelné stropů, vložené mezi trámy, krokve 1 vrstva - materiál ve specifikaci</t>
  </si>
  <si>
    <t>podium:2*7,00*1,00</t>
  </si>
  <si>
    <t>713141125R00</t>
  </si>
  <si>
    <t xml:space="preserve">Izolace tepelná střech, desky, na lepidlo </t>
  </si>
  <si>
    <t>2 vrstvy:4,70*15,50*2</t>
  </si>
  <si>
    <t>1 vrstva:4,70*15,50</t>
  </si>
  <si>
    <t>631  PC  01</t>
  </si>
  <si>
    <t>Střešní klín z minerální plsti tl. 50 - 140 mm</t>
  </si>
  <si>
    <t>72,85*1,02</t>
  </si>
  <si>
    <t>63151406</t>
  </si>
  <si>
    <t>Deska z minerální plsti  tl.100 mm</t>
  </si>
  <si>
    <t>298,00*1,02</t>
  </si>
  <si>
    <t>podium:33,60*1,02</t>
  </si>
  <si>
    <t>podium:14,00*1,02</t>
  </si>
  <si>
    <t>plech:114,70*1,02</t>
  </si>
  <si>
    <t>pl.podium:51,80*1,02</t>
  </si>
  <si>
    <t>63151410</t>
  </si>
  <si>
    <t>Deska z minerální plsti tl.140 mm</t>
  </si>
  <si>
    <t>podium 2 vrstvy:2*30,80*1,02</t>
  </si>
  <si>
    <t>63151412</t>
  </si>
  <si>
    <t>Deska z minerální plsti I tl.160 mm</t>
  </si>
  <si>
    <t>20% z  298,00:59,60*1,02</t>
  </si>
  <si>
    <t>plech 20% z 114,70:22,94*1,02</t>
  </si>
  <si>
    <t>podium:51,80*1,02</t>
  </si>
  <si>
    <t>63151500</t>
  </si>
  <si>
    <t>Deska z minerální plsti tl. 80 mm</t>
  </si>
  <si>
    <t>72,85*1,02*2</t>
  </si>
  <si>
    <t>998713202R00</t>
  </si>
  <si>
    <t xml:space="preserve">Přesun hmot pro izolace tepelné, výšky do 12 m </t>
  </si>
  <si>
    <t>720</t>
  </si>
  <si>
    <t>Zdravotechnická instalace</t>
  </si>
  <si>
    <t>720  PC  01</t>
  </si>
  <si>
    <t xml:space="preserve">M + D odvodnění terasy viz.TZ </t>
  </si>
  <si>
    <t>kompl.</t>
  </si>
  <si>
    <t>764</t>
  </si>
  <si>
    <t>Konstrukce klempířské</t>
  </si>
  <si>
    <t>764410850R00</t>
  </si>
  <si>
    <t xml:space="preserve">Demontáž oplechování parapetů,rš od 100 do 330 mm </t>
  </si>
  <si>
    <t>1.np:1,50*8+0,72*2+0,90+1,00</t>
  </si>
  <si>
    <t>2.np:1,75*14+1,60*3</t>
  </si>
  <si>
    <t>764511650RT2</t>
  </si>
  <si>
    <t>Oplechování parapetů  plech TiZn  rš. 330 mm plech předzvětralý modrošedý</t>
  </si>
  <si>
    <t>K/1:1,50*30</t>
  </si>
  <si>
    <t>K/3:0,75*2</t>
  </si>
  <si>
    <t>764511660RT2</t>
  </si>
  <si>
    <t>Oplechování parapetů plech TiZn rš. 400 mm plech předzvětralý modrošedý</t>
  </si>
  <si>
    <t>K/5:1,30</t>
  </si>
  <si>
    <t>764  PC  01</t>
  </si>
  <si>
    <t>Oplechování ETIC nad bankomatem plech TiZn rš. 250 mm plech předzvětralý modrošedý</t>
  </si>
  <si>
    <t>K/6:1,00*3</t>
  </si>
  <si>
    <t>764  PC  08</t>
  </si>
  <si>
    <t>Oplechování vodorovné hramy šambrány TiZn řs 100mm plech předzvětralý modrošedý</t>
  </si>
  <si>
    <t>K/15:1,80*20</t>
  </si>
  <si>
    <t>998764202R00</t>
  </si>
  <si>
    <t xml:space="preserve">Přesun hmot pro klempířské konstr., výšky do 12 m </t>
  </si>
  <si>
    <t>766</t>
  </si>
  <si>
    <t>Konstrukce truhlářské</t>
  </si>
  <si>
    <t>766  PC  01</t>
  </si>
  <si>
    <t>M + D plastové  okno 1500/1500 mm  vč.zapravení viz.výpis výplní otvorů   P01</t>
  </si>
  <si>
    <t>766  PC  02</t>
  </si>
  <si>
    <t>M + D plastové okno 1500/2000 mm  vč.zapravení viz.tvýpis výplní otvorů   P02</t>
  </si>
  <si>
    <t>766  PC  03</t>
  </si>
  <si>
    <t>M + D plastové okno  1500/2000 mm  vč.zapravení viz.výpis výplní otvorů   P03</t>
  </si>
  <si>
    <t>766  PC  04</t>
  </si>
  <si>
    <t>M + D plastové vstupní 2kř dveře 1700/2850 mm vč.zapravení viz.výpis výplní otvorů   P04</t>
  </si>
  <si>
    <t>766  PC  05</t>
  </si>
  <si>
    <t>M + D plastové okno 2kř 1500/2150 mm  vč.zapravení viz.výpis výplní otvorů   P05</t>
  </si>
  <si>
    <t>766  PC  06</t>
  </si>
  <si>
    <t>M + D plastové okno 750/1000 mm  vč.zapravení viz. výpis výplní otvorů  P06</t>
  </si>
  <si>
    <t>766  PC  07</t>
  </si>
  <si>
    <t>M + D plastové vstupní dveře 1550/2020 mm viz.výpis výplní otvorů   P0</t>
  </si>
  <si>
    <t>766  PC  08</t>
  </si>
  <si>
    <t>M + D plastové okno 2kř 1500/1900 mm  vč.zapravení viz.tvýpis výplní otvorů   P08</t>
  </si>
  <si>
    <t>766  PC  09</t>
  </si>
  <si>
    <t>M + D plastová fixní schodišťová stěna 1500/5100mm vč.zapravení viz.tvýpis výplní otvorů   P09</t>
  </si>
  <si>
    <t>998766202R00</t>
  </si>
  <si>
    <t xml:space="preserve">Přesun hmot pro truhlářské konstr., výšky do 12 m </t>
  </si>
  <si>
    <t>767</t>
  </si>
  <si>
    <t>Konstrukce zámečnické</t>
  </si>
  <si>
    <t>767  PC  03</t>
  </si>
  <si>
    <t>M + D hliníková vstupní stěna s 2kř. dveřmi 2380/2650 mm viz.tvýpis výplní otvorů   H01</t>
  </si>
  <si>
    <t>998767202R00</t>
  </si>
  <si>
    <t xml:space="preserve">Přesun hmot pro zámečnické konstr., výšky do 12 m </t>
  </si>
  <si>
    <t>D96</t>
  </si>
  <si>
    <t>Přesuny suti a vybouraných hmot</t>
  </si>
  <si>
    <t>979  PC  01</t>
  </si>
  <si>
    <t xml:space="preserve">Poplatek za skládku suti s 10% příměsí </t>
  </si>
  <si>
    <t>979011111R00</t>
  </si>
  <si>
    <t xml:space="preserve">Svislá doprava  a vybour. hmot za 2.NP a 1.PP </t>
  </si>
  <si>
    <t>979011121R00</t>
  </si>
  <si>
    <t xml:space="preserve">Příplatek za každé další podlaží </t>
  </si>
  <si>
    <t>979081111R00</t>
  </si>
  <si>
    <t xml:space="preserve">Odvoz 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</si>
  <si>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</si>
  <si>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</si>
  <si>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</si>
  <si>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 do 10 m </t>
  </si>
  <si>
    <t>979082121R00</t>
  </si>
  <si>
    <t xml:space="preserve">Příplatek k vnitrost. dopravě  za dalších 5 m </t>
  </si>
  <si>
    <t>979093111R00</t>
  </si>
  <si>
    <t xml:space="preserve">Uložení suti na skládku bez zhutnění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</si>
  <si>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</si>
  <si>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</si>
  <si>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</si>
  <si>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</si>
  <si>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</si>
  <si>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</si>
  <si>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</si>
  <si>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</si>
  <si>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ing.arch.Němec</t>
  </si>
  <si>
    <t>červěně vyznačené položky mohou být provedeny jako subdodávky za předpokladu, že náklady nepřesáhnou 15% celkové částky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</si>
</sst>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7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8" fillId="19" borderId="61" xfId="47" applyNumberFormat="1" applyFont="1" applyFill="1" applyBorder="1" applyAlignment="1">
      <alignment horizontal="right" wrapText="1"/>
      <protection/>
    </xf>
    <xf numFmtId="0" fontId="38" fillId="19" borderId="42" xfId="47" applyFont="1" applyFill="1" applyBorder="1" applyAlignment="1">
      <alignment horizontal="left" wrapText="1"/>
      <protection/>
    </xf>
    <xf numFmtId="0" fontId="38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40" fillId="18" borderId="19" xfId="47" applyNumberFormat="1" applyFont="1" applyFill="1" applyBorder="1" applyAlignment="1">
      <alignment horizontal="left"/>
      <protection/>
    </xf>
    <xf numFmtId="0" fontId="40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1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2" fillId="0" borderId="0" xfId="47" applyFont="1" applyBorder="1">
      <alignment/>
      <protection/>
    </xf>
    <xf numFmtId="3" fontId="42" fillId="0" borderId="0" xfId="47" applyNumberFormat="1" applyFont="1" applyBorder="1" applyAlignment="1">
      <alignment horizontal="right"/>
      <protection/>
    </xf>
    <xf numFmtId="4" fontId="42" fillId="0" borderId="0" xfId="47" applyNumberFormat="1" applyFont="1" applyBorder="1">
      <alignment/>
      <protection/>
    </xf>
    <xf numFmtId="0" fontId="4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4" fontId="36" fillId="19" borderId="61" xfId="47" applyNumberFormat="1" applyFont="1" applyFill="1" applyBorder="1" applyAlignment="1">
      <alignment horizontal="right" wrapText="1"/>
      <protection/>
    </xf>
    <xf numFmtId="0" fontId="2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9" fillId="0" borderId="0" xfId="0" applyFont="1" applyAlignment="1">
      <alignment horizontal="left" vertical="top" wrapTex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8" fillId="19" borderId="70" xfId="47" applyNumberFormat="1" applyFont="1" applyFill="1" applyBorder="1" applyAlignment="1">
      <alignment horizontal="left" wrapText="1"/>
      <protection/>
    </xf>
    <xf numFmtId="49" fontId="39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  <xf numFmtId="49" fontId="36" fillId="19" borderId="70" xfId="47" applyNumberFormat="1" applyFont="1" applyFill="1" applyBorder="1" applyAlignment="1">
      <alignment horizontal="left" wrapText="1"/>
      <protection/>
    </xf>
    <xf numFmtId="0" fontId="43" fillId="0" borderId="0" xfId="0" applyFont="1" applyBorder="1" applyAlignment="1">
      <alignment/>
    </xf>
    <xf numFmtId="0" fontId="44" fillId="0" borderId="72" xfId="0" applyFont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N02a/13</v>
      </c>
      <c r="D2" s="5">
        <f>Rekapitulace!G2</f>
        <v>0</v>
      </c>
      <c r="E2" s="6"/>
      <c r="F2" s="7" t="s">
        <v>2</v>
      </c>
      <c r="G2" s="8" t="s">
        <v>81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79</v>
      </c>
      <c r="B5" s="18"/>
      <c r="C5" s="19" t="s">
        <v>80</v>
      </c>
      <c r="D5" s="20"/>
      <c r="E5" s="18"/>
      <c r="F5" s="13" t="s">
        <v>7</v>
      </c>
      <c r="G5" s="14" t="s">
        <v>82</v>
      </c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77</v>
      </c>
      <c r="B7" s="25"/>
      <c r="C7" s="26" t="s">
        <v>78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13"/>
      <c r="D8" s="213"/>
      <c r="E8" s="214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13">
        <f>Projektant</f>
        <v>0</v>
      </c>
      <c r="D9" s="213"/>
      <c r="E9" s="214"/>
      <c r="F9" s="13"/>
      <c r="G9" s="34"/>
      <c r="H9" s="35"/>
    </row>
    <row r="10" spans="1:8" ht="12.75">
      <c r="A10" s="29" t="s">
        <v>15</v>
      </c>
      <c r="B10" s="13"/>
      <c r="C10" s="213"/>
      <c r="D10" s="213"/>
      <c r="E10" s="213"/>
      <c r="F10" s="36"/>
      <c r="G10" s="37"/>
      <c r="H10" s="38"/>
    </row>
    <row r="11" spans="1:57" ht="13.5" customHeight="1">
      <c r="A11" s="29" t="s">
        <v>16</v>
      </c>
      <c r="B11" s="13"/>
      <c r="C11" s="213" t="s">
        <v>625</v>
      </c>
      <c r="D11" s="213"/>
      <c r="E11" s="213"/>
      <c r="F11" s="39" t="s">
        <v>17</v>
      </c>
      <c r="G11" s="40" t="s">
        <v>77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5"/>
      <c r="D12" s="205"/>
      <c r="E12" s="205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Rekapitulace!A29</f>
        <v>Ztížené výrobní podmínky</v>
      </c>
      <c r="E15" s="58"/>
      <c r="F15" s="59"/>
      <c r="G15" s="56">
        <f>Rekapitulace!I29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Rekapitulace!A30</f>
        <v>Oborová přirážka</v>
      </c>
      <c r="E16" s="60"/>
      <c r="F16" s="61"/>
      <c r="G16" s="56">
        <f>Rekapitulace!I30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Rekapitulace!A31</f>
        <v>Přesun stavebních kapacit</v>
      </c>
      <c r="E17" s="60"/>
      <c r="F17" s="61"/>
      <c r="G17" s="56">
        <f>Rekapitulace!I31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Rekapitulace!A32</f>
        <v>Mimostaveništní doprava</v>
      </c>
      <c r="E18" s="60"/>
      <c r="F18" s="61"/>
      <c r="G18" s="56">
        <f>Rekapitulace!I32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Rekapitulace!A33</f>
        <v>Zařízení staveniště</v>
      </c>
      <c r="E19" s="60"/>
      <c r="F19" s="61"/>
      <c r="G19" s="56">
        <f>Rekapitulace!I33</f>
        <v>0</v>
      </c>
    </row>
    <row r="20" spans="1:7" ht="15.75" customHeight="1">
      <c r="A20" s="64"/>
      <c r="B20" s="55"/>
      <c r="C20" s="56"/>
      <c r="D20" s="9" t="str">
        <f>Rekapitulace!A34</f>
        <v>Provoz investora</v>
      </c>
      <c r="E20" s="60"/>
      <c r="F20" s="61"/>
      <c r="G20" s="56">
        <f>Rekapitulace!I34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Rekapitulace!A35</f>
        <v>Kompletační činnost (IČD)</v>
      </c>
      <c r="E21" s="60"/>
      <c r="F21" s="61"/>
      <c r="G21" s="56">
        <f>Rekapitulace!I35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7" t="s">
        <v>34</v>
      </c>
      <c r="B23" s="208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09">
        <f>C23-F32</f>
        <v>0</v>
      </c>
      <c r="G30" s="210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09">
        <f>ROUND(PRODUCT(F30,C31/100),0)</f>
        <v>0</v>
      </c>
      <c r="G31" s="210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9">
        <v>0</v>
      </c>
      <c r="G32" s="210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9">
        <f>ROUND(PRODUCT(F32,C33/100),0)</f>
        <v>0</v>
      </c>
      <c r="G33" s="210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1">
        <f>ROUND(SUM(F30:F33),0)</f>
        <v>0</v>
      </c>
      <c r="G34" s="212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5"/>
      <c r="C37" s="215"/>
      <c r="D37" s="215"/>
      <c r="E37" s="215"/>
      <c r="F37" s="215"/>
      <c r="G37" s="215"/>
      <c r="H37" t="s">
        <v>6</v>
      </c>
    </row>
    <row r="38" spans="1:8" ht="12.75" customHeight="1">
      <c r="A38" s="96"/>
      <c r="B38" s="215"/>
      <c r="C38" s="215"/>
      <c r="D38" s="215"/>
      <c r="E38" s="215"/>
      <c r="F38" s="215"/>
      <c r="G38" s="215"/>
      <c r="H38" t="s">
        <v>6</v>
      </c>
    </row>
    <row r="39" spans="1:8" ht="12.75">
      <c r="A39" s="96"/>
      <c r="B39" s="215"/>
      <c r="C39" s="215"/>
      <c r="D39" s="215"/>
      <c r="E39" s="215"/>
      <c r="F39" s="215"/>
      <c r="G39" s="215"/>
      <c r="H39" t="s">
        <v>6</v>
      </c>
    </row>
    <row r="40" spans="1:8" ht="12.75">
      <c r="A40" s="96"/>
      <c r="B40" s="215"/>
      <c r="C40" s="215"/>
      <c r="D40" s="215"/>
      <c r="E40" s="215"/>
      <c r="F40" s="215"/>
      <c r="G40" s="215"/>
      <c r="H40" t="s">
        <v>6</v>
      </c>
    </row>
    <row r="41" spans="1:8" ht="12.75">
      <c r="A41" s="96"/>
      <c r="B41" s="215"/>
      <c r="C41" s="215"/>
      <c r="D41" s="215"/>
      <c r="E41" s="215"/>
      <c r="F41" s="215"/>
      <c r="G41" s="215"/>
      <c r="H41" t="s">
        <v>6</v>
      </c>
    </row>
    <row r="42" spans="1:8" ht="12.75">
      <c r="A42" s="96"/>
      <c r="B42" s="215"/>
      <c r="C42" s="215"/>
      <c r="D42" s="215"/>
      <c r="E42" s="215"/>
      <c r="F42" s="215"/>
      <c r="G42" s="215"/>
      <c r="H42" t="s">
        <v>6</v>
      </c>
    </row>
    <row r="43" spans="1:8" ht="12.75">
      <c r="A43" s="96"/>
      <c r="B43" s="215"/>
      <c r="C43" s="215"/>
      <c r="D43" s="215"/>
      <c r="E43" s="215"/>
      <c r="F43" s="215"/>
      <c r="G43" s="215"/>
      <c r="H43" t="s">
        <v>6</v>
      </c>
    </row>
    <row r="44" spans="1:8" ht="12.75">
      <c r="A44" s="96"/>
      <c r="B44" s="215"/>
      <c r="C44" s="215"/>
      <c r="D44" s="215"/>
      <c r="E44" s="215"/>
      <c r="F44" s="215"/>
      <c r="G44" s="215"/>
      <c r="H44" t="s">
        <v>6</v>
      </c>
    </row>
    <row r="45" spans="1:8" ht="0.75" customHeight="1">
      <c r="A45" s="96"/>
      <c r="B45" s="215"/>
      <c r="C45" s="215"/>
      <c r="D45" s="215"/>
      <c r="E45" s="215"/>
      <c r="F45" s="215"/>
      <c r="G45" s="215"/>
      <c r="H45" t="s">
        <v>6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8"/>
  <sheetViews>
    <sheetView tabSelected="1" workbookViewId="0" topLeftCell="A1">
      <selection activeCell="B25" sqref="B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8" t="s">
        <v>49</v>
      </c>
      <c r="B1" s="219"/>
      <c r="C1" s="97" t="str">
        <f>CONCATENATE(cislostavby," ",nazevstavby)</f>
        <v>N02/13 Sokolovna Velké Pavlovice Hlavní 583/1</v>
      </c>
      <c r="D1" s="98"/>
      <c r="E1" s="99"/>
      <c r="F1" s="98"/>
      <c r="G1" s="100" t="s">
        <v>50</v>
      </c>
      <c r="H1" s="101" t="s">
        <v>83</v>
      </c>
      <c r="I1" s="102"/>
    </row>
    <row r="2" spans="1:9" ht="13.5" thickBot="1">
      <c r="A2" s="220" t="s">
        <v>51</v>
      </c>
      <c r="B2" s="221"/>
      <c r="C2" s="103" t="str">
        <f>CONCATENATE(cisloobjektu," ",nazevobjektu)</f>
        <v>02a/13 Stavební úpravy  -   dotace</v>
      </c>
      <c r="D2" s="104"/>
      <c r="E2" s="105"/>
      <c r="F2" s="104"/>
      <c r="G2" s="222"/>
      <c r="H2" s="223"/>
      <c r="I2" s="22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Položky!BA62</f>
        <v>0</v>
      </c>
      <c r="F7" s="202">
        <f>Položky!BB62</f>
        <v>0</v>
      </c>
      <c r="G7" s="202">
        <f>Položky!BC62</f>
        <v>0</v>
      </c>
      <c r="H7" s="202">
        <f>Položky!BD62</f>
        <v>0</v>
      </c>
      <c r="I7" s="203">
        <f>Položky!BE62</f>
        <v>0</v>
      </c>
    </row>
    <row r="8" spans="1:9" s="35" customFormat="1" ht="12.75">
      <c r="A8" s="200" t="str">
        <f>Položky!B63</f>
        <v>4</v>
      </c>
      <c r="B8" s="115" t="str">
        <f>Položky!C63</f>
        <v>Vodorovné konstrukce</v>
      </c>
      <c r="C8" s="66"/>
      <c r="D8" s="116"/>
      <c r="E8" s="201">
        <f>Položky!BA66</f>
        <v>0</v>
      </c>
      <c r="F8" s="202">
        <f>Položky!BB66</f>
        <v>0</v>
      </c>
      <c r="G8" s="202">
        <f>Položky!BC66</f>
        <v>0</v>
      </c>
      <c r="H8" s="202">
        <f>Položky!BD66</f>
        <v>0</v>
      </c>
      <c r="I8" s="203">
        <f>Položky!BE66</f>
        <v>0</v>
      </c>
    </row>
    <row r="9" spans="1:9" s="35" customFormat="1" ht="12.75">
      <c r="A9" s="200" t="str">
        <f>Položky!B67</f>
        <v>61</v>
      </c>
      <c r="B9" s="115" t="str">
        <f>Položky!C67</f>
        <v>Upravy povrchů vnitřní</v>
      </c>
      <c r="C9" s="66"/>
      <c r="D9" s="116"/>
      <c r="E9" s="201">
        <f>Položky!BA96</f>
        <v>0</v>
      </c>
      <c r="F9" s="202">
        <f>Položky!BB96</f>
        <v>0</v>
      </c>
      <c r="G9" s="202">
        <f>Položky!BC96</f>
        <v>0</v>
      </c>
      <c r="H9" s="202">
        <f>Položky!BD96</f>
        <v>0</v>
      </c>
      <c r="I9" s="203">
        <f>Položky!BE96</f>
        <v>0</v>
      </c>
    </row>
    <row r="10" spans="1:9" s="35" customFormat="1" ht="12.75">
      <c r="A10" s="200" t="str">
        <f>Položky!B97</f>
        <v>62</v>
      </c>
      <c r="B10" s="115" t="str">
        <f>Položky!C97</f>
        <v>Úpravy povrchů vnější</v>
      </c>
      <c r="C10" s="66"/>
      <c r="D10" s="116"/>
      <c r="E10" s="201">
        <f>Položky!BA251</f>
        <v>0</v>
      </c>
      <c r="F10" s="202">
        <f>Položky!BB251</f>
        <v>0</v>
      </c>
      <c r="G10" s="202">
        <f>Položky!BC251</f>
        <v>0</v>
      </c>
      <c r="H10" s="202">
        <f>Položky!BD251</f>
        <v>0</v>
      </c>
      <c r="I10" s="203">
        <f>Položky!BE251</f>
        <v>0</v>
      </c>
    </row>
    <row r="11" spans="1:9" s="35" customFormat="1" ht="12.75">
      <c r="A11" s="200" t="str">
        <f>Položky!B252</f>
        <v>63</v>
      </c>
      <c r="B11" s="115" t="str">
        <f>Položky!C252</f>
        <v>Podlahy a podlahové konstrukce</v>
      </c>
      <c r="C11" s="66"/>
      <c r="D11" s="116"/>
      <c r="E11" s="201">
        <f>Položky!BA255</f>
        <v>0</v>
      </c>
      <c r="F11" s="202">
        <f>Položky!BB255</f>
        <v>0</v>
      </c>
      <c r="G11" s="202">
        <f>Položky!BC255</f>
        <v>0</v>
      </c>
      <c r="H11" s="202">
        <f>Položky!BD255</f>
        <v>0</v>
      </c>
      <c r="I11" s="203">
        <f>Položky!BE255</f>
        <v>0</v>
      </c>
    </row>
    <row r="12" spans="1:9" s="35" customFormat="1" ht="12.75">
      <c r="A12" s="200" t="str">
        <f>Položky!B256</f>
        <v>94</v>
      </c>
      <c r="B12" s="115" t="str">
        <f>Položky!C256</f>
        <v>Lešení a stavební výtahy</v>
      </c>
      <c r="C12" s="66"/>
      <c r="D12" s="116"/>
      <c r="E12" s="201">
        <f>Položky!BA269</f>
        <v>0</v>
      </c>
      <c r="F12" s="202">
        <f>Položky!BB269</f>
        <v>0</v>
      </c>
      <c r="G12" s="202">
        <f>Položky!BC269</f>
        <v>0</v>
      </c>
      <c r="H12" s="202">
        <f>Položky!BD269</f>
        <v>0</v>
      </c>
      <c r="I12" s="203">
        <f>Položky!BE269</f>
        <v>0</v>
      </c>
    </row>
    <row r="13" spans="1:9" s="35" customFormat="1" ht="12.75">
      <c r="A13" s="200" t="str">
        <f>Položky!B270</f>
        <v>95</v>
      </c>
      <c r="B13" s="115" t="str">
        <f>Položky!C270</f>
        <v>Dokončovací konstrukce na pozemních stavbách</v>
      </c>
      <c r="C13" s="66"/>
      <c r="D13" s="116"/>
      <c r="E13" s="201">
        <f>Položky!BA274</f>
        <v>0</v>
      </c>
      <c r="F13" s="202">
        <f>Položky!BB274</f>
        <v>0</v>
      </c>
      <c r="G13" s="202">
        <f>Položky!BC274</f>
        <v>0</v>
      </c>
      <c r="H13" s="202">
        <f>Položky!BD274</f>
        <v>0</v>
      </c>
      <c r="I13" s="203">
        <f>Položky!BE274</f>
        <v>0</v>
      </c>
    </row>
    <row r="14" spans="1:9" s="35" customFormat="1" ht="12.75">
      <c r="A14" s="200" t="str">
        <f>Položky!B275</f>
        <v>96</v>
      </c>
      <c r="B14" s="115" t="str">
        <f>Položky!C275</f>
        <v>Bourání konstrukcí</v>
      </c>
      <c r="C14" s="66"/>
      <c r="D14" s="116"/>
      <c r="E14" s="201">
        <f>Položky!BA313</f>
        <v>0</v>
      </c>
      <c r="F14" s="202">
        <f>Položky!BB313</f>
        <v>0</v>
      </c>
      <c r="G14" s="202">
        <f>Položky!BC313</f>
        <v>0</v>
      </c>
      <c r="H14" s="202">
        <f>Položky!BD313</f>
        <v>0</v>
      </c>
      <c r="I14" s="203">
        <f>Položky!BE313</f>
        <v>0</v>
      </c>
    </row>
    <row r="15" spans="1:9" s="35" customFormat="1" ht="12.75">
      <c r="A15" s="200" t="str">
        <f>Položky!B314</f>
        <v>97</v>
      </c>
      <c r="B15" s="115" t="str">
        <f>Položky!C314</f>
        <v>Prorážení otvorů</v>
      </c>
      <c r="C15" s="66"/>
      <c r="D15" s="116"/>
      <c r="E15" s="201">
        <f>Položky!BA381</f>
        <v>0</v>
      </c>
      <c r="F15" s="202">
        <f>Položky!BB381</f>
        <v>0</v>
      </c>
      <c r="G15" s="202">
        <f>Položky!BC381</f>
        <v>0</v>
      </c>
      <c r="H15" s="202">
        <f>Položky!BD381</f>
        <v>0</v>
      </c>
      <c r="I15" s="203">
        <f>Položky!BE381</f>
        <v>0</v>
      </c>
    </row>
    <row r="16" spans="1:9" s="35" customFormat="1" ht="12.75">
      <c r="A16" s="200" t="str">
        <f>Položky!B382</f>
        <v>99</v>
      </c>
      <c r="B16" s="115" t="str">
        <f>Položky!C382</f>
        <v>Staveništní přesun hmot</v>
      </c>
      <c r="C16" s="66"/>
      <c r="D16" s="116"/>
      <c r="E16" s="201">
        <f>Položky!BA384</f>
        <v>0</v>
      </c>
      <c r="F16" s="202">
        <f>Položky!BB384</f>
        <v>0</v>
      </c>
      <c r="G16" s="202">
        <f>Položky!BC384</f>
        <v>0</v>
      </c>
      <c r="H16" s="202">
        <f>Položky!BD384</f>
        <v>0</v>
      </c>
      <c r="I16" s="203">
        <f>Položky!BE384</f>
        <v>0</v>
      </c>
    </row>
    <row r="17" spans="1:9" s="35" customFormat="1" ht="12.75">
      <c r="A17" s="200" t="str">
        <f>Položky!B385</f>
        <v>712</v>
      </c>
      <c r="B17" s="115" t="str">
        <f>Položky!C385</f>
        <v>Živičné krytiny</v>
      </c>
      <c r="C17" s="66"/>
      <c r="D17" s="116"/>
      <c r="E17" s="201">
        <f>Položky!BA402</f>
        <v>0</v>
      </c>
      <c r="F17" s="202">
        <f>Položky!BB402</f>
        <v>0</v>
      </c>
      <c r="G17" s="202">
        <f>Položky!BC402</f>
        <v>0</v>
      </c>
      <c r="H17" s="202">
        <f>Položky!BD402</f>
        <v>0</v>
      </c>
      <c r="I17" s="203">
        <f>Položky!BE402</f>
        <v>0</v>
      </c>
    </row>
    <row r="18" spans="1:9" s="35" customFormat="1" ht="12.75">
      <c r="A18" s="200" t="str">
        <f>Položky!B403</f>
        <v>713</v>
      </c>
      <c r="B18" s="115" t="str">
        <f>Položky!C403</f>
        <v>Izolace tepelné</v>
      </c>
      <c r="C18" s="66"/>
      <c r="D18" s="116"/>
      <c r="E18" s="201">
        <f>Položky!BA472</f>
        <v>0</v>
      </c>
      <c r="F18" s="202">
        <f>Položky!BB472</f>
        <v>0</v>
      </c>
      <c r="G18" s="202">
        <f>Položky!BC472</f>
        <v>0</v>
      </c>
      <c r="H18" s="202">
        <f>Položky!BD472</f>
        <v>0</v>
      </c>
      <c r="I18" s="203">
        <f>Položky!BE472</f>
        <v>0</v>
      </c>
    </row>
    <row r="19" spans="1:9" s="35" customFormat="1" ht="12.75">
      <c r="A19" s="200" t="str">
        <f>Položky!B473</f>
        <v>720</v>
      </c>
      <c r="B19" s="233" t="str">
        <f>Položky!C473</f>
        <v>Zdravotechnická instalace</v>
      </c>
      <c r="C19" s="66"/>
      <c r="D19" s="116"/>
      <c r="E19" s="201">
        <f>Položky!BA475</f>
        <v>0</v>
      </c>
      <c r="F19" s="202">
        <f>Položky!BB475</f>
        <v>0</v>
      </c>
      <c r="G19" s="202">
        <f>Položky!BC475</f>
        <v>0</v>
      </c>
      <c r="H19" s="202">
        <f>Položky!BD475</f>
        <v>0</v>
      </c>
      <c r="I19" s="203">
        <f>Položky!BE475</f>
        <v>0</v>
      </c>
    </row>
    <row r="20" spans="1:9" s="35" customFormat="1" ht="12.75">
      <c r="A20" s="200" t="str">
        <f>Položky!B476</f>
        <v>764</v>
      </c>
      <c r="B20" s="115" t="str">
        <f>Položky!C476</f>
        <v>Konstrukce klempířské</v>
      </c>
      <c r="C20" s="66"/>
      <c r="D20" s="116"/>
      <c r="E20" s="201">
        <f>Položky!BA490</f>
        <v>0</v>
      </c>
      <c r="F20" s="202">
        <f>Položky!BB490</f>
        <v>0</v>
      </c>
      <c r="G20" s="202">
        <f>Položky!BC490</f>
        <v>0</v>
      </c>
      <c r="H20" s="202">
        <f>Položky!BD490</f>
        <v>0</v>
      </c>
      <c r="I20" s="203">
        <f>Položky!BE490</f>
        <v>0</v>
      </c>
    </row>
    <row r="21" spans="1:9" s="35" customFormat="1" ht="12.75">
      <c r="A21" s="200" t="str">
        <f>Položky!B491</f>
        <v>766</v>
      </c>
      <c r="B21" s="115" t="str">
        <f>Položky!C491</f>
        <v>Konstrukce truhlářské</v>
      </c>
      <c r="C21" s="66"/>
      <c r="D21" s="116"/>
      <c r="E21" s="201">
        <f>Položky!BA502</f>
        <v>0</v>
      </c>
      <c r="F21" s="202">
        <f>Položky!BB502</f>
        <v>0</v>
      </c>
      <c r="G21" s="202">
        <f>Položky!BC502</f>
        <v>0</v>
      </c>
      <c r="H21" s="202">
        <f>Položky!BD502</f>
        <v>0</v>
      </c>
      <c r="I21" s="203">
        <f>Položky!BE502</f>
        <v>0</v>
      </c>
    </row>
    <row r="22" spans="1:9" s="35" customFormat="1" ht="12.75">
      <c r="A22" s="200" t="str">
        <f>Položky!B503</f>
        <v>767</v>
      </c>
      <c r="B22" s="115" t="str">
        <f>Položky!C503</f>
        <v>Konstrukce zámečnické</v>
      </c>
      <c r="C22" s="66"/>
      <c r="D22" s="116"/>
      <c r="E22" s="201">
        <f>Položky!BA506</f>
        <v>0</v>
      </c>
      <c r="F22" s="202">
        <f>Položky!BB506</f>
        <v>0</v>
      </c>
      <c r="G22" s="202">
        <f>Položky!BC506</f>
        <v>0</v>
      </c>
      <c r="H22" s="202">
        <f>Položky!BD506</f>
        <v>0</v>
      </c>
      <c r="I22" s="203">
        <f>Položky!BE506</f>
        <v>0</v>
      </c>
    </row>
    <row r="23" spans="1:9" s="35" customFormat="1" ht="13.5" thickBot="1">
      <c r="A23" s="200" t="str">
        <f>Položky!B507</f>
        <v>D96</v>
      </c>
      <c r="B23" s="115" t="str">
        <f>Položky!C507</f>
        <v>Přesuny suti a vybouraných hmot</v>
      </c>
      <c r="C23" s="66"/>
      <c r="D23" s="116"/>
      <c r="E23" s="201">
        <f>Položky!BA516</f>
        <v>0</v>
      </c>
      <c r="F23" s="202">
        <f>Položky!BB516</f>
        <v>0</v>
      </c>
      <c r="G23" s="202">
        <f>Položky!BC516</f>
        <v>0</v>
      </c>
      <c r="H23" s="202">
        <f>Položky!BD516</f>
        <v>0</v>
      </c>
      <c r="I23" s="203">
        <f>Položky!BE516</f>
        <v>0</v>
      </c>
    </row>
    <row r="24" spans="1:9" s="123" customFormat="1" ht="13.5" thickBot="1">
      <c r="A24" s="117"/>
      <c r="B24" s="118" t="s">
        <v>58</v>
      </c>
      <c r="C24" s="118"/>
      <c r="D24" s="119"/>
      <c r="E24" s="120">
        <f>SUM(E7:E23)</f>
        <v>0</v>
      </c>
      <c r="F24" s="121">
        <f>SUM(F7:F23)</f>
        <v>0</v>
      </c>
      <c r="G24" s="121">
        <f>SUM(G7:G23)</f>
        <v>0</v>
      </c>
      <c r="H24" s="121">
        <f>SUM(H7:H23)</f>
        <v>0</v>
      </c>
      <c r="I24" s="122">
        <f>SUM(I7:I23)</f>
        <v>0</v>
      </c>
    </row>
    <row r="25" spans="1:9" ht="29.25" customHeight="1">
      <c r="A25" s="66"/>
      <c r="B25" s="234" t="s">
        <v>626</v>
      </c>
      <c r="C25" s="234"/>
      <c r="D25" s="234"/>
      <c r="E25" s="234"/>
      <c r="F25" s="234"/>
      <c r="G25" s="234"/>
      <c r="H25" s="234"/>
      <c r="I25" s="234"/>
    </row>
    <row r="26" spans="1:57" ht="19.5" customHeight="1">
      <c r="A26" s="107" t="s">
        <v>59</v>
      </c>
      <c r="B26" s="107"/>
      <c r="C26" s="107"/>
      <c r="D26" s="107"/>
      <c r="E26" s="107"/>
      <c r="F26" s="107"/>
      <c r="G26" s="124"/>
      <c r="H26" s="107"/>
      <c r="I26" s="107"/>
      <c r="BA26" s="41"/>
      <c r="BB26" s="41"/>
      <c r="BC26" s="41"/>
      <c r="BD26" s="41"/>
      <c r="BE26" s="41"/>
    </row>
    <row r="27" spans="1:9" ht="13.5" thickBot="1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12.75">
      <c r="A28" s="71" t="s">
        <v>60</v>
      </c>
      <c r="B28" s="72"/>
      <c r="C28" s="72"/>
      <c r="D28" s="125"/>
      <c r="E28" s="126" t="s">
        <v>61</v>
      </c>
      <c r="F28" s="127" t="s">
        <v>62</v>
      </c>
      <c r="G28" s="128" t="s">
        <v>63</v>
      </c>
      <c r="H28" s="129"/>
      <c r="I28" s="130" t="s">
        <v>61</v>
      </c>
    </row>
    <row r="29" spans="1:53" ht="12.75">
      <c r="A29" s="64" t="s">
        <v>617</v>
      </c>
      <c r="B29" s="55"/>
      <c r="C29" s="55"/>
      <c r="D29" s="131"/>
      <c r="E29" s="132">
        <v>0</v>
      </c>
      <c r="F29" s="133">
        <v>0</v>
      </c>
      <c r="G29" s="134">
        <f aca="true" t="shared" si="0" ref="G29:G36">CHOOSE(BA29+1,HSV+PSV,HSV+PSV+Mont,HSV+PSV+Dodavka+Mont,HSV,PSV,Mont,Dodavka,Mont+Dodavka,0)</f>
        <v>0</v>
      </c>
      <c r="H29" s="135"/>
      <c r="I29" s="136">
        <f aca="true" t="shared" si="1" ref="I29:I36">E29+F29*G29/100</f>
        <v>0</v>
      </c>
      <c r="BA29">
        <v>0</v>
      </c>
    </row>
    <row r="30" spans="1:53" ht="12.75">
      <c r="A30" s="64" t="s">
        <v>618</v>
      </c>
      <c r="B30" s="55"/>
      <c r="C30" s="55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0</v>
      </c>
    </row>
    <row r="31" spans="1:53" ht="12.75">
      <c r="A31" s="64" t="s">
        <v>619</v>
      </c>
      <c r="B31" s="55"/>
      <c r="C31" s="55"/>
      <c r="D31" s="131"/>
      <c r="E31" s="132">
        <v>0</v>
      </c>
      <c r="F31" s="133">
        <v>0</v>
      </c>
      <c r="G31" s="134">
        <f t="shared" si="0"/>
        <v>0</v>
      </c>
      <c r="H31" s="135"/>
      <c r="I31" s="136">
        <f t="shared" si="1"/>
        <v>0</v>
      </c>
      <c r="BA31">
        <v>0</v>
      </c>
    </row>
    <row r="32" spans="1:53" ht="12.75">
      <c r="A32" s="64" t="s">
        <v>620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0</v>
      </c>
    </row>
    <row r="33" spans="1:53" ht="12.75">
      <c r="A33" s="64" t="s">
        <v>621</v>
      </c>
      <c r="B33" s="55"/>
      <c r="C33" s="55"/>
      <c r="D33" s="131"/>
      <c r="E33" s="132">
        <v>0</v>
      </c>
      <c r="F33" s="133">
        <v>1.4</v>
      </c>
      <c r="G33" s="134">
        <f t="shared" si="0"/>
        <v>0</v>
      </c>
      <c r="H33" s="135"/>
      <c r="I33" s="136">
        <f t="shared" si="1"/>
        <v>0</v>
      </c>
      <c r="BA33">
        <v>1</v>
      </c>
    </row>
    <row r="34" spans="1:53" ht="12.75">
      <c r="A34" s="64" t="s">
        <v>622</v>
      </c>
      <c r="B34" s="55"/>
      <c r="C34" s="55"/>
      <c r="D34" s="131"/>
      <c r="E34" s="132">
        <v>0</v>
      </c>
      <c r="F34" s="133">
        <v>0</v>
      </c>
      <c r="G34" s="134">
        <f t="shared" si="0"/>
        <v>0</v>
      </c>
      <c r="H34" s="135"/>
      <c r="I34" s="136">
        <f t="shared" si="1"/>
        <v>0</v>
      </c>
      <c r="BA34">
        <v>1</v>
      </c>
    </row>
    <row r="35" spans="1:53" ht="12.75">
      <c r="A35" s="64" t="s">
        <v>623</v>
      </c>
      <c r="B35" s="55"/>
      <c r="C35" s="55"/>
      <c r="D35" s="131"/>
      <c r="E35" s="132">
        <v>0</v>
      </c>
      <c r="F35" s="133">
        <v>0</v>
      </c>
      <c r="G35" s="134">
        <f t="shared" si="0"/>
        <v>0</v>
      </c>
      <c r="H35" s="135"/>
      <c r="I35" s="136">
        <f t="shared" si="1"/>
        <v>0</v>
      </c>
      <c r="BA35">
        <v>2</v>
      </c>
    </row>
    <row r="36" spans="1:53" ht="12.75">
      <c r="A36" s="64" t="s">
        <v>624</v>
      </c>
      <c r="B36" s="55"/>
      <c r="C36" s="55"/>
      <c r="D36" s="131"/>
      <c r="E36" s="132">
        <v>0</v>
      </c>
      <c r="F36" s="133">
        <v>0</v>
      </c>
      <c r="G36" s="134">
        <f t="shared" si="0"/>
        <v>0</v>
      </c>
      <c r="H36" s="135"/>
      <c r="I36" s="136">
        <f t="shared" si="1"/>
        <v>0</v>
      </c>
      <c r="BA36">
        <v>2</v>
      </c>
    </row>
    <row r="37" spans="1:9" ht="13.5" thickBot="1">
      <c r="A37" s="137"/>
      <c r="B37" s="138" t="s">
        <v>64</v>
      </c>
      <c r="C37" s="139"/>
      <c r="D37" s="140"/>
      <c r="E37" s="141"/>
      <c r="F37" s="142"/>
      <c r="G37" s="142"/>
      <c r="H37" s="216">
        <f>SUM(I29:I36)</f>
        <v>0</v>
      </c>
      <c r="I37" s="217"/>
    </row>
    <row r="39" spans="2:9" ht="12.75">
      <c r="B39" s="123"/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</sheetData>
  <sheetProtection/>
  <mergeCells count="5">
    <mergeCell ref="H37:I37"/>
    <mergeCell ref="A1:B1"/>
    <mergeCell ref="A2:B2"/>
    <mergeCell ref="G2:I2"/>
    <mergeCell ref="B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589"/>
  <sheetViews>
    <sheetView showGridLines="0" showZeros="0" workbookViewId="0" topLeftCell="A478">
      <selection activeCell="H389" sqref="H389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7" t="s">
        <v>65</v>
      </c>
      <c r="B1" s="227"/>
      <c r="C1" s="227"/>
      <c r="D1" s="227"/>
      <c r="E1" s="227"/>
      <c r="F1" s="227"/>
      <c r="G1" s="22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8" t="s">
        <v>49</v>
      </c>
      <c r="B3" s="219"/>
      <c r="C3" s="97" t="str">
        <f>CONCATENATE(cislostavby," ",nazevstavby)</f>
        <v>N02/13 Sokolovna Velké Pavlovice Hlavní 583/1</v>
      </c>
      <c r="D3" s="151"/>
      <c r="E3" s="152" t="s">
        <v>66</v>
      </c>
      <c r="F3" s="153" t="str">
        <f>Rekapitulace!H1</f>
        <v>N02a/13</v>
      </c>
      <c r="G3" s="154"/>
    </row>
    <row r="4" spans="1:7" ht="13.5" thickBot="1">
      <c r="A4" s="228" t="s">
        <v>51</v>
      </c>
      <c r="B4" s="221"/>
      <c r="C4" s="103" t="str">
        <f>CONCATENATE(cisloobjektu," ",nazevobjektu)</f>
        <v>02a/13 Stavební úpravy  -   dotace</v>
      </c>
      <c r="D4" s="155"/>
      <c r="E4" s="229">
        <f>Rekapitulace!G2</f>
        <v>0</v>
      </c>
      <c r="F4" s="230"/>
      <c r="G4" s="23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84</v>
      </c>
      <c r="C7" s="165" t="s">
        <v>85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86</v>
      </c>
      <c r="C8" s="173" t="s">
        <v>87</v>
      </c>
      <c r="D8" s="174" t="s">
        <v>88</v>
      </c>
      <c r="E8" s="175">
        <v>39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0.203179999999975</v>
      </c>
    </row>
    <row r="9" spans="1:15" ht="12.75">
      <c r="A9" s="178"/>
      <c r="B9" s="180"/>
      <c r="C9" s="225" t="s">
        <v>89</v>
      </c>
      <c r="D9" s="226"/>
      <c r="E9" s="181">
        <v>0</v>
      </c>
      <c r="F9" s="182"/>
      <c r="G9" s="183"/>
      <c r="M9" s="179" t="s">
        <v>89</v>
      </c>
      <c r="O9" s="170"/>
    </row>
    <row r="10" spans="1:15" ht="12.75">
      <c r="A10" s="178"/>
      <c r="B10" s="180"/>
      <c r="C10" s="225" t="s">
        <v>90</v>
      </c>
      <c r="D10" s="226"/>
      <c r="E10" s="181">
        <v>1</v>
      </c>
      <c r="F10" s="182"/>
      <c r="G10" s="183"/>
      <c r="M10" s="179" t="s">
        <v>90</v>
      </c>
      <c r="O10" s="170"/>
    </row>
    <row r="11" spans="1:15" ht="12.75">
      <c r="A11" s="178"/>
      <c r="B11" s="180"/>
      <c r="C11" s="225" t="s">
        <v>91</v>
      </c>
      <c r="D11" s="226"/>
      <c r="E11" s="181">
        <v>0</v>
      </c>
      <c r="F11" s="182"/>
      <c r="G11" s="183"/>
      <c r="M11" s="179" t="s">
        <v>91</v>
      </c>
      <c r="O11" s="170"/>
    </row>
    <row r="12" spans="1:15" ht="12.75">
      <c r="A12" s="178"/>
      <c r="B12" s="180"/>
      <c r="C12" s="225" t="s">
        <v>92</v>
      </c>
      <c r="D12" s="226"/>
      <c r="E12" s="181">
        <v>24</v>
      </c>
      <c r="F12" s="182"/>
      <c r="G12" s="183"/>
      <c r="M12" s="179" t="s">
        <v>92</v>
      </c>
      <c r="O12" s="170"/>
    </row>
    <row r="13" spans="1:15" ht="12.75">
      <c r="A13" s="178"/>
      <c r="B13" s="180"/>
      <c r="C13" s="225" t="s">
        <v>93</v>
      </c>
      <c r="D13" s="226"/>
      <c r="E13" s="181">
        <v>14</v>
      </c>
      <c r="F13" s="182"/>
      <c r="G13" s="183"/>
      <c r="M13" s="179" t="s">
        <v>93</v>
      </c>
      <c r="O13" s="170"/>
    </row>
    <row r="14" spans="1:104" ht="12.75">
      <c r="A14" s="171">
        <v>2</v>
      </c>
      <c r="B14" s="172" t="s">
        <v>94</v>
      </c>
      <c r="C14" s="173" t="s">
        <v>95</v>
      </c>
      <c r="D14" s="174" t="s">
        <v>88</v>
      </c>
      <c r="E14" s="175">
        <v>2</v>
      </c>
      <c r="F14" s="175"/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0.270129999999881</v>
      </c>
    </row>
    <row r="15" spans="1:15" ht="12.75">
      <c r="A15" s="178"/>
      <c r="B15" s="180"/>
      <c r="C15" s="225" t="s">
        <v>91</v>
      </c>
      <c r="D15" s="226"/>
      <c r="E15" s="181">
        <v>0</v>
      </c>
      <c r="F15" s="182"/>
      <c r="G15" s="183"/>
      <c r="M15" s="179" t="s">
        <v>91</v>
      </c>
      <c r="O15" s="170"/>
    </row>
    <row r="16" spans="1:15" ht="12.75">
      <c r="A16" s="178"/>
      <c r="B16" s="180"/>
      <c r="C16" s="225" t="s">
        <v>96</v>
      </c>
      <c r="D16" s="226"/>
      <c r="E16" s="181">
        <v>2</v>
      </c>
      <c r="F16" s="182"/>
      <c r="G16" s="183"/>
      <c r="M16" s="179" t="s">
        <v>96</v>
      </c>
      <c r="O16" s="170"/>
    </row>
    <row r="17" spans="1:104" ht="12.75">
      <c r="A17" s="171">
        <v>3</v>
      </c>
      <c r="B17" s="172" t="s">
        <v>97</v>
      </c>
      <c r="C17" s="173" t="s">
        <v>98</v>
      </c>
      <c r="D17" s="174" t="s">
        <v>82</v>
      </c>
      <c r="E17" s="175">
        <v>0.9737</v>
      </c>
      <c r="F17" s="175"/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1.95224000000053</v>
      </c>
    </row>
    <row r="18" spans="1:15" ht="12.75">
      <c r="A18" s="178"/>
      <c r="B18" s="180"/>
      <c r="C18" s="225" t="s">
        <v>89</v>
      </c>
      <c r="D18" s="226"/>
      <c r="E18" s="181">
        <v>0</v>
      </c>
      <c r="F18" s="182"/>
      <c r="G18" s="183"/>
      <c r="M18" s="179" t="s">
        <v>89</v>
      </c>
      <c r="O18" s="170"/>
    </row>
    <row r="19" spans="1:15" ht="12.75">
      <c r="A19" s="178"/>
      <c r="B19" s="180"/>
      <c r="C19" s="225" t="s">
        <v>99</v>
      </c>
      <c r="D19" s="226"/>
      <c r="E19" s="181">
        <v>0.21</v>
      </c>
      <c r="F19" s="182"/>
      <c r="G19" s="183"/>
      <c r="M19" s="179" t="s">
        <v>99</v>
      </c>
      <c r="O19" s="170"/>
    </row>
    <row r="20" spans="1:15" ht="12.75">
      <c r="A20" s="178"/>
      <c r="B20" s="180"/>
      <c r="C20" s="225" t="s">
        <v>100</v>
      </c>
      <c r="D20" s="226"/>
      <c r="E20" s="181">
        <v>0.1875</v>
      </c>
      <c r="F20" s="182"/>
      <c r="G20" s="183"/>
      <c r="M20" s="179" t="s">
        <v>100</v>
      </c>
      <c r="O20" s="170"/>
    </row>
    <row r="21" spans="1:15" ht="12.75">
      <c r="A21" s="178"/>
      <c r="B21" s="180"/>
      <c r="C21" s="225" t="s">
        <v>101</v>
      </c>
      <c r="D21" s="226"/>
      <c r="E21" s="181">
        <v>0.2349</v>
      </c>
      <c r="F21" s="182"/>
      <c r="G21" s="183"/>
      <c r="M21" s="179" t="s">
        <v>101</v>
      </c>
      <c r="O21" s="170"/>
    </row>
    <row r="22" spans="1:15" ht="12.75">
      <c r="A22" s="178"/>
      <c r="B22" s="180"/>
      <c r="C22" s="225" t="s">
        <v>102</v>
      </c>
      <c r="D22" s="226"/>
      <c r="E22" s="181">
        <v>0.174</v>
      </c>
      <c r="F22" s="182"/>
      <c r="G22" s="183"/>
      <c r="M22" s="179" t="s">
        <v>102</v>
      </c>
      <c r="O22" s="170"/>
    </row>
    <row r="23" spans="1:15" ht="12.75">
      <c r="A23" s="178"/>
      <c r="B23" s="180"/>
      <c r="C23" s="225" t="s">
        <v>91</v>
      </c>
      <c r="D23" s="226"/>
      <c r="E23" s="181">
        <v>0</v>
      </c>
      <c r="F23" s="182"/>
      <c r="G23" s="183"/>
      <c r="M23" s="179" t="s">
        <v>91</v>
      </c>
      <c r="O23" s="170"/>
    </row>
    <row r="24" spans="1:15" ht="12.75">
      <c r="A24" s="178"/>
      <c r="B24" s="180"/>
      <c r="C24" s="225" t="s">
        <v>103</v>
      </c>
      <c r="D24" s="226"/>
      <c r="E24" s="181">
        <v>0.1673</v>
      </c>
      <c r="F24" s="182"/>
      <c r="G24" s="183"/>
      <c r="M24" s="179" t="s">
        <v>103</v>
      </c>
      <c r="O24" s="170"/>
    </row>
    <row r="25" spans="1:104" ht="12.75">
      <c r="A25" s="171">
        <v>4</v>
      </c>
      <c r="B25" s="172" t="s">
        <v>104</v>
      </c>
      <c r="C25" s="173" t="s">
        <v>105</v>
      </c>
      <c r="D25" s="174" t="s">
        <v>82</v>
      </c>
      <c r="E25" s="175">
        <v>3.7112</v>
      </c>
      <c r="F25" s="175"/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1.95224000000053</v>
      </c>
    </row>
    <row r="26" spans="1:15" ht="12.75">
      <c r="A26" s="178"/>
      <c r="B26" s="180"/>
      <c r="C26" s="225" t="s">
        <v>89</v>
      </c>
      <c r="D26" s="226"/>
      <c r="E26" s="181">
        <v>0</v>
      </c>
      <c r="F26" s="182"/>
      <c r="G26" s="183"/>
      <c r="M26" s="179" t="s">
        <v>89</v>
      </c>
      <c r="O26" s="170"/>
    </row>
    <row r="27" spans="1:15" ht="12.75">
      <c r="A27" s="178"/>
      <c r="B27" s="180"/>
      <c r="C27" s="225" t="s">
        <v>106</v>
      </c>
      <c r="D27" s="226"/>
      <c r="E27" s="181">
        <v>1.5222</v>
      </c>
      <c r="F27" s="182"/>
      <c r="G27" s="183"/>
      <c r="M27" s="179" t="s">
        <v>106</v>
      </c>
      <c r="O27" s="170"/>
    </row>
    <row r="28" spans="1:15" ht="12.75">
      <c r="A28" s="178"/>
      <c r="B28" s="180"/>
      <c r="C28" s="225" t="s">
        <v>107</v>
      </c>
      <c r="D28" s="226"/>
      <c r="E28" s="181">
        <v>1.035</v>
      </c>
      <c r="F28" s="182"/>
      <c r="G28" s="183"/>
      <c r="M28" s="179" t="s">
        <v>107</v>
      </c>
      <c r="O28" s="170"/>
    </row>
    <row r="29" spans="1:15" ht="12.75">
      <c r="A29" s="178"/>
      <c r="B29" s="180"/>
      <c r="C29" s="225" t="s">
        <v>91</v>
      </c>
      <c r="D29" s="226"/>
      <c r="E29" s="181">
        <v>0</v>
      </c>
      <c r="F29" s="182"/>
      <c r="G29" s="183"/>
      <c r="M29" s="179" t="s">
        <v>91</v>
      </c>
      <c r="O29" s="170"/>
    </row>
    <row r="30" spans="1:15" ht="12.75">
      <c r="A30" s="178"/>
      <c r="B30" s="180"/>
      <c r="C30" s="225" t="s">
        <v>108</v>
      </c>
      <c r="D30" s="226"/>
      <c r="E30" s="181">
        <v>1.154</v>
      </c>
      <c r="F30" s="182"/>
      <c r="G30" s="183"/>
      <c r="M30" s="179" t="s">
        <v>108</v>
      </c>
      <c r="O30" s="170"/>
    </row>
    <row r="31" spans="1:104" ht="12.75">
      <c r="A31" s="171">
        <v>5</v>
      </c>
      <c r="B31" s="172" t="s">
        <v>109</v>
      </c>
      <c r="C31" s="173" t="s">
        <v>110</v>
      </c>
      <c r="D31" s="174" t="s">
        <v>82</v>
      </c>
      <c r="E31" s="175">
        <v>0.4585</v>
      </c>
      <c r="F31" s="175"/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1.9332</v>
      </c>
    </row>
    <row r="32" spans="1:15" ht="12.75">
      <c r="A32" s="178"/>
      <c r="B32" s="180"/>
      <c r="C32" s="225" t="s">
        <v>89</v>
      </c>
      <c r="D32" s="226"/>
      <c r="E32" s="181">
        <v>0</v>
      </c>
      <c r="F32" s="182"/>
      <c r="G32" s="183"/>
      <c r="M32" s="179" t="s">
        <v>89</v>
      </c>
      <c r="O32" s="170"/>
    </row>
    <row r="33" spans="1:15" ht="12.75">
      <c r="A33" s="178"/>
      <c r="B33" s="180"/>
      <c r="C33" s="225" t="s">
        <v>111</v>
      </c>
      <c r="D33" s="226"/>
      <c r="E33" s="181">
        <v>0.1995</v>
      </c>
      <c r="F33" s="182"/>
      <c r="G33" s="183"/>
      <c r="M33" s="179" t="s">
        <v>111</v>
      </c>
      <c r="O33" s="170"/>
    </row>
    <row r="34" spans="1:15" ht="12.75">
      <c r="A34" s="178"/>
      <c r="B34" s="180"/>
      <c r="C34" s="225" t="s">
        <v>112</v>
      </c>
      <c r="D34" s="226"/>
      <c r="E34" s="181">
        <v>0.126</v>
      </c>
      <c r="F34" s="182"/>
      <c r="G34" s="183"/>
      <c r="M34" s="179" t="s">
        <v>112</v>
      </c>
      <c r="O34" s="170"/>
    </row>
    <row r="35" spans="1:15" ht="12.75">
      <c r="A35" s="178"/>
      <c r="B35" s="180"/>
      <c r="C35" s="225" t="s">
        <v>91</v>
      </c>
      <c r="D35" s="226"/>
      <c r="E35" s="181">
        <v>0</v>
      </c>
      <c r="F35" s="182"/>
      <c r="G35" s="183"/>
      <c r="M35" s="179" t="s">
        <v>91</v>
      </c>
      <c r="O35" s="170"/>
    </row>
    <row r="36" spans="1:15" ht="12.75">
      <c r="A36" s="178"/>
      <c r="B36" s="180"/>
      <c r="C36" s="225" t="s">
        <v>113</v>
      </c>
      <c r="D36" s="226"/>
      <c r="E36" s="181">
        <v>0.0665</v>
      </c>
      <c r="F36" s="182"/>
      <c r="G36" s="183"/>
      <c r="M36" s="179" t="s">
        <v>113</v>
      </c>
      <c r="O36" s="170"/>
    </row>
    <row r="37" spans="1:15" ht="12.75">
      <c r="A37" s="178"/>
      <c r="B37" s="180"/>
      <c r="C37" s="225" t="s">
        <v>114</v>
      </c>
      <c r="D37" s="226"/>
      <c r="E37" s="181">
        <v>0.0665</v>
      </c>
      <c r="F37" s="182"/>
      <c r="G37" s="183"/>
      <c r="M37" s="179" t="s">
        <v>114</v>
      </c>
      <c r="O37" s="170"/>
    </row>
    <row r="38" spans="1:104" ht="12.75">
      <c r="A38" s="171">
        <v>6</v>
      </c>
      <c r="B38" s="172" t="s">
        <v>115</v>
      </c>
      <c r="C38" s="173" t="s">
        <v>116</v>
      </c>
      <c r="D38" s="174" t="s">
        <v>117</v>
      </c>
      <c r="E38" s="175">
        <v>0.338</v>
      </c>
      <c r="F38" s="175"/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0.01709</v>
      </c>
    </row>
    <row r="39" spans="1:15" ht="12.75">
      <c r="A39" s="178"/>
      <c r="B39" s="180"/>
      <c r="C39" s="225" t="s">
        <v>89</v>
      </c>
      <c r="D39" s="226"/>
      <c r="E39" s="181">
        <v>0</v>
      </c>
      <c r="F39" s="182"/>
      <c r="G39" s="183"/>
      <c r="M39" s="179" t="s">
        <v>89</v>
      </c>
      <c r="O39" s="170"/>
    </row>
    <row r="40" spans="1:15" ht="12.75">
      <c r="A40" s="178"/>
      <c r="B40" s="180"/>
      <c r="C40" s="225" t="s">
        <v>118</v>
      </c>
      <c r="D40" s="226"/>
      <c r="E40" s="181">
        <v>0.1471</v>
      </c>
      <c r="F40" s="182"/>
      <c r="G40" s="183"/>
      <c r="M40" s="179" t="s">
        <v>118</v>
      </c>
      <c r="O40" s="170"/>
    </row>
    <row r="41" spans="1:15" ht="12.75">
      <c r="A41" s="178"/>
      <c r="B41" s="180"/>
      <c r="C41" s="225" t="s">
        <v>119</v>
      </c>
      <c r="D41" s="226"/>
      <c r="E41" s="181">
        <v>0.0929</v>
      </c>
      <c r="F41" s="182"/>
      <c r="G41" s="183"/>
      <c r="M41" s="179" t="s">
        <v>119</v>
      </c>
      <c r="O41" s="170"/>
    </row>
    <row r="42" spans="1:15" ht="12.75">
      <c r="A42" s="178"/>
      <c r="B42" s="180"/>
      <c r="C42" s="225" t="s">
        <v>91</v>
      </c>
      <c r="D42" s="226"/>
      <c r="E42" s="181">
        <v>0</v>
      </c>
      <c r="F42" s="182"/>
      <c r="G42" s="183"/>
      <c r="M42" s="179" t="s">
        <v>91</v>
      </c>
      <c r="O42" s="170"/>
    </row>
    <row r="43" spans="1:15" ht="12.75">
      <c r="A43" s="178"/>
      <c r="B43" s="180"/>
      <c r="C43" s="225" t="s">
        <v>120</v>
      </c>
      <c r="D43" s="226"/>
      <c r="E43" s="181">
        <v>0.049</v>
      </c>
      <c r="F43" s="182"/>
      <c r="G43" s="183"/>
      <c r="M43" s="179" t="s">
        <v>120</v>
      </c>
      <c r="O43" s="170"/>
    </row>
    <row r="44" spans="1:15" ht="12.75">
      <c r="A44" s="178"/>
      <c r="B44" s="180"/>
      <c r="C44" s="225" t="s">
        <v>121</v>
      </c>
      <c r="D44" s="226"/>
      <c r="E44" s="181">
        <v>0.049</v>
      </c>
      <c r="F44" s="182"/>
      <c r="G44" s="183"/>
      <c r="M44" s="179" t="s">
        <v>121</v>
      </c>
      <c r="O44" s="170"/>
    </row>
    <row r="45" spans="1:104" ht="12.75">
      <c r="A45" s="171">
        <v>7</v>
      </c>
      <c r="B45" s="172" t="s">
        <v>122</v>
      </c>
      <c r="C45" s="173" t="s">
        <v>123</v>
      </c>
      <c r="D45" s="174" t="s">
        <v>124</v>
      </c>
      <c r="E45" s="175">
        <v>3.668</v>
      </c>
      <c r="F45" s="175"/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0.18324</v>
      </c>
    </row>
    <row r="46" spans="1:15" ht="12.75">
      <c r="A46" s="178"/>
      <c r="B46" s="180"/>
      <c r="C46" s="225" t="s">
        <v>89</v>
      </c>
      <c r="D46" s="226"/>
      <c r="E46" s="181">
        <v>0</v>
      </c>
      <c r="F46" s="182"/>
      <c r="G46" s="183"/>
      <c r="M46" s="179" t="s">
        <v>89</v>
      </c>
      <c r="O46" s="170"/>
    </row>
    <row r="47" spans="1:15" ht="12.75">
      <c r="A47" s="178"/>
      <c r="B47" s="180"/>
      <c r="C47" s="225" t="s">
        <v>125</v>
      </c>
      <c r="D47" s="226"/>
      <c r="E47" s="181">
        <v>1.596</v>
      </c>
      <c r="F47" s="182"/>
      <c r="G47" s="183"/>
      <c r="M47" s="179" t="s">
        <v>125</v>
      </c>
      <c r="O47" s="170"/>
    </row>
    <row r="48" spans="1:15" ht="12.75">
      <c r="A48" s="178"/>
      <c r="B48" s="180"/>
      <c r="C48" s="225" t="s">
        <v>126</v>
      </c>
      <c r="D48" s="226"/>
      <c r="E48" s="181">
        <v>1.008</v>
      </c>
      <c r="F48" s="182"/>
      <c r="G48" s="183"/>
      <c r="M48" s="179" t="s">
        <v>126</v>
      </c>
      <c r="O48" s="170"/>
    </row>
    <row r="49" spans="1:15" ht="12.75">
      <c r="A49" s="178"/>
      <c r="B49" s="180"/>
      <c r="C49" s="225" t="s">
        <v>91</v>
      </c>
      <c r="D49" s="226"/>
      <c r="E49" s="181">
        <v>0</v>
      </c>
      <c r="F49" s="182"/>
      <c r="G49" s="183"/>
      <c r="M49" s="179" t="s">
        <v>91</v>
      </c>
      <c r="O49" s="170"/>
    </row>
    <row r="50" spans="1:15" ht="12.75">
      <c r="A50" s="178"/>
      <c r="B50" s="180"/>
      <c r="C50" s="225" t="s">
        <v>127</v>
      </c>
      <c r="D50" s="226"/>
      <c r="E50" s="181">
        <v>0.532</v>
      </c>
      <c r="F50" s="182"/>
      <c r="G50" s="183"/>
      <c r="M50" s="179" t="s">
        <v>127</v>
      </c>
      <c r="O50" s="170"/>
    </row>
    <row r="51" spans="1:15" ht="12.75">
      <c r="A51" s="178"/>
      <c r="B51" s="180"/>
      <c r="C51" s="225" t="s">
        <v>128</v>
      </c>
      <c r="D51" s="226"/>
      <c r="E51" s="181">
        <v>0.532</v>
      </c>
      <c r="F51" s="182"/>
      <c r="G51" s="183"/>
      <c r="M51" s="179" t="s">
        <v>128</v>
      </c>
      <c r="O51" s="170"/>
    </row>
    <row r="52" spans="1:104" ht="12.75">
      <c r="A52" s="171">
        <v>8</v>
      </c>
      <c r="B52" s="172" t="s">
        <v>129</v>
      </c>
      <c r="C52" s="173" t="s">
        <v>130</v>
      </c>
      <c r="D52" s="174" t="s">
        <v>124</v>
      </c>
      <c r="E52" s="175">
        <v>8.628</v>
      </c>
      <c r="F52" s="175"/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1</v>
      </c>
      <c r="CZ52" s="146">
        <v>0.00846</v>
      </c>
    </row>
    <row r="53" spans="1:15" ht="12.75">
      <c r="A53" s="178"/>
      <c r="B53" s="180"/>
      <c r="C53" s="225" t="s">
        <v>89</v>
      </c>
      <c r="D53" s="226"/>
      <c r="E53" s="181">
        <v>0</v>
      </c>
      <c r="F53" s="182"/>
      <c r="G53" s="183"/>
      <c r="M53" s="179" t="s">
        <v>89</v>
      </c>
      <c r="O53" s="170"/>
    </row>
    <row r="54" spans="1:15" ht="12.75">
      <c r="A54" s="178"/>
      <c r="B54" s="180"/>
      <c r="C54" s="225" t="s">
        <v>131</v>
      </c>
      <c r="D54" s="226"/>
      <c r="E54" s="181">
        <v>3.7335</v>
      </c>
      <c r="F54" s="182"/>
      <c r="G54" s="183"/>
      <c r="M54" s="179" t="s">
        <v>131</v>
      </c>
      <c r="O54" s="170"/>
    </row>
    <row r="55" spans="1:15" ht="12.75">
      <c r="A55" s="178"/>
      <c r="B55" s="180"/>
      <c r="C55" s="225" t="s">
        <v>132</v>
      </c>
      <c r="D55" s="226"/>
      <c r="E55" s="181">
        <v>2.358</v>
      </c>
      <c r="F55" s="182"/>
      <c r="G55" s="183"/>
      <c r="M55" s="179" t="s">
        <v>132</v>
      </c>
      <c r="O55" s="170"/>
    </row>
    <row r="56" spans="1:15" ht="12.75">
      <c r="A56" s="178"/>
      <c r="B56" s="180"/>
      <c r="C56" s="225" t="s">
        <v>91</v>
      </c>
      <c r="D56" s="226"/>
      <c r="E56" s="181">
        <v>0</v>
      </c>
      <c r="F56" s="182"/>
      <c r="G56" s="183"/>
      <c r="M56" s="179" t="s">
        <v>91</v>
      </c>
      <c r="O56" s="170"/>
    </row>
    <row r="57" spans="1:15" ht="12.75">
      <c r="A57" s="178"/>
      <c r="B57" s="180"/>
      <c r="C57" s="225" t="s">
        <v>133</v>
      </c>
      <c r="D57" s="226"/>
      <c r="E57" s="181">
        <v>1.292</v>
      </c>
      <c r="F57" s="182"/>
      <c r="G57" s="183"/>
      <c r="M57" s="179" t="s">
        <v>133</v>
      </c>
      <c r="O57" s="170"/>
    </row>
    <row r="58" spans="1:15" ht="12.75">
      <c r="A58" s="178"/>
      <c r="B58" s="180"/>
      <c r="C58" s="225" t="s">
        <v>134</v>
      </c>
      <c r="D58" s="226"/>
      <c r="E58" s="181">
        <v>1.2445</v>
      </c>
      <c r="F58" s="182"/>
      <c r="G58" s="183"/>
      <c r="M58" s="179" t="s">
        <v>134</v>
      </c>
      <c r="O58" s="170"/>
    </row>
    <row r="59" spans="1:104" ht="12.75">
      <c r="A59" s="171">
        <v>9</v>
      </c>
      <c r="B59" s="172" t="s">
        <v>135</v>
      </c>
      <c r="C59" s="173" t="s">
        <v>136</v>
      </c>
      <c r="D59" s="174" t="s">
        <v>117</v>
      </c>
      <c r="E59" s="175">
        <v>0.365</v>
      </c>
      <c r="F59" s="175"/>
      <c r="G59" s="176">
        <f>E59*F59</f>
        <v>0</v>
      </c>
      <c r="O59" s="170">
        <v>2</v>
      </c>
      <c r="AA59" s="146">
        <v>3</v>
      </c>
      <c r="AB59" s="146">
        <v>1</v>
      </c>
      <c r="AC59" s="146">
        <v>13383425</v>
      </c>
      <c r="AZ59" s="146">
        <v>1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3</v>
      </c>
      <c r="CB59" s="177">
        <v>1</v>
      </c>
      <c r="CZ59" s="146">
        <v>1</v>
      </c>
    </row>
    <row r="60" spans="1:15" ht="12.75">
      <c r="A60" s="178"/>
      <c r="B60" s="180"/>
      <c r="C60" s="225" t="s">
        <v>137</v>
      </c>
      <c r="D60" s="226"/>
      <c r="E60" s="181">
        <v>0.365</v>
      </c>
      <c r="F60" s="182"/>
      <c r="G60" s="183"/>
      <c r="M60" s="179" t="s">
        <v>137</v>
      </c>
      <c r="O60" s="170"/>
    </row>
    <row r="61" spans="1:104" ht="12.75">
      <c r="A61" s="171">
        <v>10</v>
      </c>
      <c r="B61" s="172" t="s">
        <v>138</v>
      </c>
      <c r="C61" s="173" t="s">
        <v>139</v>
      </c>
      <c r="D61" s="174" t="s">
        <v>140</v>
      </c>
      <c r="E61" s="175">
        <v>100</v>
      </c>
      <c r="F61" s="175"/>
      <c r="G61" s="176">
        <f>E61*F61</f>
        <v>0</v>
      </c>
      <c r="O61" s="170">
        <v>2</v>
      </c>
      <c r="AA61" s="146">
        <v>10</v>
      </c>
      <c r="AB61" s="146">
        <v>0</v>
      </c>
      <c r="AC61" s="146">
        <v>8</v>
      </c>
      <c r="AZ61" s="146">
        <v>5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10</v>
      </c>
      <c r="CB61" s="177">
        <v>0</v>
      </c>
      <c r="CZ61" s="146">
        <v>0</v>
      </c>
    </row>
    <row r="62" spans="1:57" ht="12.75">
      <c r="A62" s="184"/>
      <c r="B62" s="185" t="s">
        <v>76</v>
      </c>
      <c r="C62" s="186" t="str">
        <f>CONCATENATE(B7," ",C7)</f>
        <v>3 Svislé a kompletní konstrukce</v>
      </c>
      <c r="D62" s="187"/>
      <c r="E62" s="188"/>
      <c r="F62" s="189"/>
      <c r="G62" s="190">
        <f>SUM(G7:G61)</f>
        <v>0</v>
      </c>
      <c r="O62" s="170">
        <v>4</v>
      </c>
      <c r="BA62" s="191">
        <f>SUM(BA7:BA61)</f>
        <v>0</v>
      </c>
      <c r="BB62" s="191">
        <f>SUM(BB7:BB61)</f>
        <v>0</v>
      </c>
      <c r="BC62" s="191">
        <f>SUM(BC7:BC61)</f>
        <v>0</v>
      </c>
      <c r="BD62" s="191">
        <f>SUM(BD7:BD61)</f>
        <v>0</v>
      </c>
      <c r="BE62" s="191">
        <f>SUM(BE7:BE61)</f>
        <v>0</v>
      </c>
    </row>
    <row r="63" spans="1:15" ht="12.75">
      <c r="A63" s="163" t="s">
        <v>74</v>
      </c>
      <c r="B63" s="164" t="s">
        <v>141</v>
      </c>
      <c r="C63" s="165" t="s">
        <v>142</v>
      </c>
      <c r="D63" s="166"/>
      <c r="E63" s="167"/>
      <c r="F63" s="167"/>
      <c r="G63" s="168"/>
      <c r="H63" s="169"/>
      <c r="I63" s="169"/>
      <c r="O63" s="170">
        <v>1</v>
      </c>
    </row>
    <row r="64" spans="1:104" ht="22.5">
      <c r="A64" s="171">
        <v>11</v>
      </c>
      <c r="B64" s="172" t="s">
        <v>143</v>
      </c>
      <c r="C64" s="173" t="s">
        <v>144</v>
      </c>
      <c r="D64" s="174" t="s">
        <v>117</v>
      </c>
      <c r="E64" s="175">
        <v>0.116</v>
      </c>
      <c r="F64" s="175"/>
      <c r="G64" s="176">
        <f>E64*F64</f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1</v>
      </c>
      <c r="CZ64" s="146">
        <v>1.09663</v>
      </c>
    </row>
    <row r="65" spans="1:15" ht="12.75">
      <c r="A65" s="178"/>
      <c r="B65" s="180"/>
      <c r="C65" s="225" t="s">
        <v>145</v>
      </c>
      <c r="D65" s="226"/>
      <c r="E65" s="181">
        <v>0.116</v>
      </c>
      <c r="F65" s="182"/>
      <c r="G65" s="183"/>
      <c r="M65" s="179" t="s">
        <v>145</v>
      </c>
      <c r="O65" s="170"/>
    </row>
    <row r="66" spans="1:57" ht="12.75">
      <c r="A66" s="184"/>
      <c r="B66" s="185" t="s">
        <v>76</v>
      </c>
      <c r="C66" s="186" t="str">
        <f>CONCATENATE(B63," ",C63)</f>
        <v>4 Vodorovné konstrukce</v>
      </c>
      <c r="D66" s="187"/>
      <c r="E66" s="188"/>
      <c r="F66" s="189"/>
      <c r="G66" s="190">
        <f>SUM(G63:G65)</f>
        <v>0</v>
      </c>
      <c r="O66" s="170">
        <v>4</v>
      </c>
      <c r="BA66" s="191">
        <f>SUM(BA63:BA65)</f>
        <v>0</v>
      </c>
      <c r="BB66" s="191">
        <f>SUM(BB63:BB65)</f>
        <v>0</v>
      </c>
      <c r="BC66" s="191">
        <f>SUM(BC63:BC65)</f>
        <v>0</v>
      </c>
      <c r="BD66" s="191">
        <f>SUM(BD63:BD65)</f>
        <v>0</v>
      </c>
      <c r="BE66" s="191">
        <f>SUM(BE63:BE65)</f>
        <v>0</v>
      </c>
    </row>
    <row r="67" spans="1:15" ht="12.75">
      <c r="A67" s="163" t="s">
        <v>74</v>
      </c>
      <c r="B67" s="164" t="s">
        <v>146</v>
      </c>
      <c r="C67" s="165" t="s">
        <v>147</v>
      </c>
      <c r="D67" s="166"/>
      <c r="E67" s="167"/>
      <c r="F67" s="167"/>
      <c r="G67" s="168"/>
      <c r="H67" s="169"/>
      <c r="I67" s="169"/>
      <c r="O67" s="170">
        <v>1</v>
      </c>
    </row>
    <row r="68" spans="1:104" ht="12.75">
      <c r="A68" s="171">
        <v>12</v>
      </c>
      <c r="B68" s="172" t="s">
        <v>148</v>
      </c>
      <c r="C68" s="173" t="s">
        <v>149</v>
      </c>
      <c r="D68" s="174" t="s">
        <v>124</v>
      </c>
      <c r="E68" s="175">
        <v>29.5</v>
      </c>
      <c r="F68" s="175"/>
      <c r="G68" s="176">
        <f>E68*F68</f>
        <v>0</v>
      </c>
      <c r="O68" s="170">
        <v>2</v>
      </c>
      <c r="AA68" s="146">
        <v>1</v>
      </c>
      <c r="AB68" s="146">
        <v>1</v>
      </c>
      <c r="AC68" s="146">
        <v>1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1</v>
      </c>
      <c r="CZ68" s="146">
        <v>0.0254600000000096</v>
      </c>
    </row>
    <row r="69" spans="1:15" ht="12.75">
      <c r="A69" s="178"/>
      <c r="B69" s="180"/>
      <c r="C69" s="225" t="s">
        <v>150</v>
      </c>
      <c r="D69" s="226"/>
      <c r="E69" s="181">
        <v>29.5</v>
      </c>
      <c r="F69" s="182"/>
      <c r="G69" s="183"/>
      <c r="M69" s="179" t="s">
        <v>150</v>
      </c>
      <c r="O69" s="170"/>
    </row>
    <row r="70" spans="1:104" ht="12.75">
      <c r="A70" s="171">
        <v>13</v>
      </c>
      <c r="B70" s="172" t="s">
        <v>151</v>
      </c>
      <c r="C70" s="173" t="s">
        <v>152</v>
      </c>
      <c r="D70" s="174" t="s">
        <v>124</v>
      </c>
      <c r="E70" s="175">
        <v>29.5</v>
      </c>
      <c r="F70" s="175"/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1</v>
      </c>
      <c r="CZ70" s="146">
        <v>0.00073</v>
      </c>
    </row>
    <row r="71" spans="1:15" ht="12.75">
      <c r="A71" s="178"/>
      <c r="B71" s="180"/>
      <c r="C71" s="225" t="s">
        <v>150</v>
      </c>
      <c r="D71" s="226"/>
      <c r="E71" s="181">
        <v>29.5</v>
      </c>
      <c r="F71" s="182"/>
      <c r="G71" s="183"/>
      <c r="M71" s="179" t="s">
        <v>150</v>
      </c>
      <c r="O71" s="170"/>
    </row>
    <row r="72" spans="1:104" ht="12.75">
      <c r="A72" s="171">
        <v>14</v>
      </c>
      <c r="B72" s="172" t="s">
        <v>153</v>
      </c>
      <c r="C72" s="173" t="s">
        <v>154</v>
      </c>
      <c r="D72" s="174" t="s">
        <v>124</v>
      </c>
      <c r="E72" s="175">
        <v>84.8</v>
      </c>
      <c r="F72" s="175"/>
      <c r="G72" s="176">
        <f>E72*F72</f>
        <v>0</v>
      </c>
      <c r="O72" s="170">
        <v>2</v>
      </c>
      <c r="AA72" s="146">
        <v>1</v>
      </c>
      <c r="AB72" s="146">
        <v>1</v>
      </c>
      <c r="AC72" s="146">
        <v>1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1</v>
      </c>
      <c r="CZ72" s="146">
        <v>0.03921</v>
      </c>
    </row>
    <row r="73" spans="1:15" ht="12.75">
      <c r="A73" s="178"/>
      <c r="B73" s="180"/>
      <c r="C73" s="225" t="s">
        <v>155</v>
      </c>
      <c r="D73" s="226"/>
      <c r="E73" s="181">
        <v>36</v>
      </c>
      <c r="F73" s="182"/>
      <c r="G73" s="183"/>
      <c r="M73" s="179" t="s">
        <v>155</v>
      </c>
      <c r="O73" s="170"/>
    </row>
    <row r="74" spans="1:15" ht="12.75">
      <c r="A74" s="178"/>
      <c r="B74" s="180"/>
      <c r="C74" s="225" t="s">
        <v>156</v>
      </c>
      <c r="D74" s="226"/>
      <c r="E74" s="181">
        <v>0</v>
      </c>
      <c r="F74" s="182"/>
      <c r="G74" s="183"/>
      <c r="M74" s="179">
        <v>0</v>
      </c>
      <c r="O74" s="170"/>
    </row>
    <row r="75" spans="1:15" ht="12.75">
      <c r="A75" s="178"/>
      <c r="B75" s="180"/>
      <c r="C75" s="225" t="s">
        <v>157</v>
      </c>
      <c r="D75" s="226"/>
      <c r="E75" s="181">
        <v>0</v>
      </c>
      <c r="F75" s="182"/>
      <c r="G75" s="183"/>
      <c r="M75" s="179" t="s">
        <v>157</v>
      </c>
      <c r="O75" s="170"/>
    </row>
    <row r="76" spans="1:15" ht="12.75">
      <c r="A76" s="178"/>
      <c r="B76" s="180"/>
      <c r="C76" s="225" t="s">
        <v>158</v>
      </c>
      <c r="D76" s="226"/>
      <c r="E76" s="181">
        <v>48.8</v>
      </c>
      <c r="F76" s="182"/>
      <c r="G76" s="183"/>
      <c r="M76" s="179" t="s">
        <v>158</v>
      </c>
      <c r="O76" s="170"/>
    </row>
    <row r="77" spans="1:104" ht="22.5">
      <c r="A77" s="171">
        <v>15</v>
      </c>
      <c r="B77" s="172" t="s">
        <v>159</v>
      </c>
      <c r="C77" s="173" t="s">
        <v>160</v>
      </c>
      <c r="D77" s="174" t="s">
        <v>124</v>
      </c>
      <c r="E77" s="175">
        <v>25</v>
      </c>
      <c r="F77" s="175"/>
      <c r="G77" s="176">
        <f>E77*F77</f>
        <v>0</v>
      </c>
      <c r="O77" s="170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1</v>
      </c>
      <c r="CZ77" s="146">
        <v>0.04766</v>
      </c>
    </row>
    <row r="78" spans="1:104" ht="12.75">
      <c r="A78" s="171">
        <v>16</v>
      </c>
      <c r="B78" s="172" t="s">
        <v>161</v>
      </c>
      <c r="C78" s="173" t="s">
        <v>162</v>
      </c>
      <c r="D78" s="174" t="s">
        <v>124</v>
      </c>
      <c r="E78" s="175">
        <v>59.3496</v>
      </c>
      <c r="F78" s="175"/>
      <c r="G78" s="176">
        <f>E78*F78</f>
        <v>0</v>
      </c>
      <c r="O78" s="170">
        <v>2</v>
      </c>
      <c r="AA78" s="146">
        <v>1</v>
      </c>
      <c r="AB78" s="146">
        <v>1</v>
      </c>
      <c r="AC78" s="146">
        <v>1</v>
      </c>
      <c r="AZ78" s="146">
        <v>1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1</v>
      </c>
      <c r="CZ78" s="146">
        <v>0.0572900000000232</v>
      </c>
    </row>
    <row r="79" spans="1:15" ht="12.75">
      <c r="A79" s="178"/>
      <c r="B79" s="180"/>
      <c r="C79" s="225" t="s">
        <v>163</v>
      </c>
      <c r="D79" s="226"/>
      <c r="E79" s="181">
        <v>8.25</v>
      </c>
      <c r="F79" s="182"/>
      <c r="G79" s="183"/>
      <c r="M79" s="179" t="s">
        <v>163</v>
      </c>
      <c r="O79" s="170"/>
    </row>
    <row r="80" spans="1:15" ht="12.75">
      <c r="A80" s="178"/>
      <c r="B80" s="180"/>
      <c r="C80" s="225" t="s">
        <v>164</v>
      </c>
      <c r="D80" s="226"/>
      <c r="E80" s="181">
        <v>2.16</v>
      </c>
      <c r="F80" s="182"/>
      <c r="G80" s="183"/>
      <c r="M80" s="179" t="s">
        <v>164</v>
      </c>
      <c r="O80" s="170"/>
    </row>
    <row r="81" spans="1:15" ht="12.75">
      <c r="A81" s="178"/>
      <c r="B81" s="180"/>
      <c r="C81" s="225" t="s">
        <v>165</v>
      </c>
      <c r="D81" s="226"/>
      <c r="E81" s="181">
        <v>8.55</v>
      </c>
      <c r="F81" s="182"/>
      <c r="G81" s="183"/>
      <c r="M81" s="179" t="s">
        <v>165</v>
      </c>
      <c r="O81" s="170"/>
    </row>
    <row r="82" spans="1:15" ht="12.75">
      <c r="A82" s="178"/>
      <c r="B82" s="180"/>
      <c r="C82" s="225" t="s">
        <v>166</v>
      </c>
      <c r="D82" s="226"/>
      <c r="E82" s="181">
        <v>1.36</v>
      </c>
      <c r="F82" s="182"/>
      <c r="G82" s="183"/>
      <c r="M82" s="179" t="s">
        <v>166</v>
      </c>
      <c r="O82" s="170"/>
    </row>
    <row r="83" spans="1:15" ht="12.75">
      <c r="A83" s="178"/>
      <c r="B83" s="180"/>
      <c r="C83" s="225" t="s">
        <v>167</v>
      </c>
      <c r="D83" s="226"/>
      <c r="E83" s="181">
        <v>1.35</v>
      </c>
      <c r="F83" s="182"/>
      <c r="G83" s="183"/>
      <c r="M83" s="179" t="s">
        <v>167</v>
      </c>
      <c r="O83" s="170"/>
    </row>
    <row r="84" spans="1:15" ht="12.75">
      <c r="A84" s="178"/>
      <c r="B84" s="180"/>
      <c r="C84" s="225" t="s">
        <v>168</v>
      </c>
      <c r="D84" s="226"/>
      <c r="E84" s="181">
        <v>1.04</v>
      </c>
      <c r="F84" s="182"/>
      <c r="G84" s="183"/>
      <c r="M84" s="179" t="s">
        <v>168</v>
      </c>
      <c r="O84" s="170"/>
    </row>
    <row r="85" spans="1:15" ht="12.75">
      <c r="A85" s="178"/>
      <c r="B85" s="180"/>
      <c r="C85" s="225" t="s">
        <v>169</v>
      </c>
      <c r="D85" s="226"/>
      <c r="E85" s="181">
        <v>0.816</v>
      </c>
      <c r="F85" s="182"/>
      <c r="G85" s="183"/>
      <c r="M85" s="179" t="s">
        <v>169</v>
      </c>
      <c r="O85" s="170"/>
    </row>
    <row r="86" spans="1:15" ht="12.75">
      <c r="A86" s="178"/>
      <c r="B86" s="180"/>
      <c r="C86" s="225" t="s">
        <v>170</v>
      </c>
      <c r="D86" s="226"/>
      <c r="E86" s="181">
        <v>0.17</v>
      </c>
      <c r="F86" s="182"/>
      <c r="G86" s="183"/>
      <c r="M86" s="179" t="s">
        <v>170</v>
      </c>
      <c r="O86" s="170"/>
    </row>
    <row r="87" spans="1:15" ht="12.75">
      <c r="A87" s="178"/>
      <c r="B87" s="180"/>
      <c r="C87" s="225" t="s">
        <v>171</v>
      </c>
      <c r="D87" s="226"/>
      <c r="E87" s="181">
        <v>1.5696</v>
      </c>
      <c r="F87" s="182"/>
      <c r="G87" s="183"/>
      <c r="M87" s="179" t="s">
        <v>171</v>
      </c>
      <c r="O87" s="170"/>
    </row>
    <row r="88" spans="1:15" ht="12.75">
      <c r="A88" s="178"/>
      <c r="B88" s="180"/>
      <c r="C88" s="225" t="s">
        <v>172</v>
      </c>
      <c r="D88" s="226"/>
      <c r="E88" s="181">
        <v>1.18</v>
      </c>
      <c r="F88" s="182"/>
      <c r="G88" s="183"/>
      <c r="M88" s="179" t="s">
        <v>172</v>
      </c>
      <c r="O88" s="170"/>
    </row>
    <row r="89" spans="1:15" ht="12.75">
      <c r="A89" s="178"/>
      <c r="B89" s="180"/>
      <c r="C89" s="225" t="s">
        <v>173</v>
      </c>
      <c r="D89" s="226"/>
      <c r="E89" s="181">
        <v>3.18</v>
      </c>
      <c r="F89" s="182"/>
      <c r="G89" s="183"/>
      <c r="M89" s="179" t="s">
        <v>173</v>
      </c>
      <c r="O89" s="170"/>
    </row>
    <row r="90" spans="1:15" ht="12.75">
      <c r="A90" s="178"/>
      <c r="B90" s="180"/>
      <c r="C90" s="225" t="s">
        <v>174</v>
      </c>
      <c r="D90" s="226"/>
      <c r="E90" s="181">
        <v>1.74</v>
      </c>
      <c r="F90" s="182"/>
      <c r="G90" s="183"/>
      <c r="M90" s="179" t="s">
        <v>174</v>
      </c>
      <c r="O90" s="170"/>
    </row>
    <row r="91" spans="1:15" ht="12.75">
      <c r="A91" s="178"/>
      <c r="B91" s="180"/>
      <c r="C91" s="225" t="s">
        <v>175</v>
      </c>
      <c r="D91" s="226"/>
      <c r="E91" s="181">
        <v>3.51</v>
      </c>
      <c r="F91" s="182"/>
      <c r="G91" s="183"/>
      <c r="M91" s="179" t="s">
        <v>175</v>
      </c>
      <c r="O91" s="170"/>
    </row>
    <row r="92" spans="1:15" ht="12.75">
      <c r="A92" s="178"/>
      <c r="B92" s="180"/>
      <c r="C92" s="225" t="s">
        <v>176</v>
      </c>
      <c r="D92" s="226"/>
      <c r="E92" s="181">
        <v>9.9</v>
      </c>
      <c r="F92" s="182"/>
      <c r="G92" s="183"/>
      <c r="M92" s="179" t="s">
        <v>176</v>
      </c>
      <c r="O92" s="170"/>
    </row>
    <row r="93" spans="1:15" ht="12.75">
      <c r="A93" s="178"/>
      <c r="B93" s="180"/>
      <c r="C93" s="225" t="s">
        <v>165</v>
      </c>
      <c r="D93" s="226"/>
      <c r="E93" s="181">
        <v>8.55</v>
      </c>
      <c r="F93" s="182"/>
      <c r="G93" s="183"/>
      <c r="M93" s="179" t="s">
        <v>165</v>
      </c>
      <c r="O93" s="170"/>
    </row>
    <row r="94" spans="1:15" ht="12.75">
      <c r="A94" s="178"/>
      <c r="B94" s="180"/>
      <c r="C94" s="225" t="s">
        <v>177</v>
      </c>
      <c r="D94" s="226"/>
      <c r="E94" s="181">
        <v>3.324</v>
      </c>
      <c r="F94" s="182"/>
      <c r="G94" s="183"/>
      <c r="M94" s="179" t="s">
        <v>177</v>
      </c>
      <c r="O94" s="170"/>
    </row>
    <row r="95" spans="1:15" ht="12.75">
      <c r="A95" s="178"/>
      <c r="B95" s="180"/>
      <c r="C95" s="225" t="s">
        <v>178</v>
      </c>
      <c r="D95" s="226"/>
      <c r="E95" s="181">
        <v>2.7</v>
      </c>
      <c r="F95" s="182"/>
      <c r="G95" s="183"/>
      <c r="M95" s="179" t="s">
        <v>178</v>
      </c>
      <c r="O95" s="170"/>
    </row>
    <row r="96" spans="1:57" ht="12.75">
      <c r="A96" s="184"/>
      <c r="B96" s="185" t="s">
        <v>76</v>
      </c>
      <c r="C96" s="186" t="str">
        <f>CONCATENATE(B67," ",C67)</f>
        <v>61 Upravy povrchů vnitřní</v>
      </c>
      <c r="D96" s="187"/>
      <c r="E96" s="188"/>
      <c r="F96" s="189"/>
      <c r="G96" s="190">
        <f>SUM(G67:G95)</f>
        <v>0</v>
      </c>
      <c r="O96" s="170">
        <v>4</v>
      </c>
      <c r="BA96" s="191">
        <f>SUM(BA67:BA95)</f>
        <v>0</v>
      </c>
      <c r="BB96" s="191">
        <f>SUM(BB67:BB95)</f>
        <v>0</v>
      </c>
      <c r="BC96" s="191">
        <f>SUM(BC67:BC95)</f>
        <v>0</v>
      </c>
      <c r="BD96" s="191">
        <f>SUM(BD67:BD95)</f>
        <v>0</v>
      </c>
      <c r="BE96" s="191">
        <f>SUM(BE67:BE95)</f>
        <v>0</v>
      </c>
    </row>
    <row r="97" spans="1:15" ht="12.75">
      <c r="A97" s="163" t="s">
        <v>74</v>
      </c>
      <c r="B97" s="164" t="s">
        <v>179</v>
      </c>
      <c r="C97" s="165" t="s">
        <v>180</v>
      </c>
      <c r="D97" s="166"/>
      <c r="E97" s="167"/>
      <c r="F97" s="167"/>
      <c r="G97" s="168"/>
      <c r="H97" s="169"/>
      <c r="I97" s="169"/>
      <c r="O97" s="170">
        <v>1</v>
      </c>
    </row>
    <row r="98" spans="1:104" ht="22.5">
      <c r="A98" s="171">
        <v>17</v>
      </c>
      <c r="B98" s="172" t="s">
        <v>181</v>
      </c>
      <c r="C98" s="173" t="s">
        <v>182</v>
      </c>
      <c r="D98" s="174" t="s">
        <v>124</v>
      </c>
      <c r="E98" s="175">
        <v>11.443</v>
      </c>
      <c r="F98" s="175"/>
      <c r="G98" s="176">
        <f>E98*F98</f>
        <v>0</v>
      </c>
      <c r="O98" s="170">
        <v>2</v>
      </c>
      <c r="AA98" s="146">
        <v>1</v>
      </c>
      <c r="AB98" s="146">
        <v>1</v>
      </c>
      <c r="AC98" s="146">
        <v>1</v>
      </c>
      <c r="AZ98" s="146">
        <v>1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7">
        <v>1</v>
      </c>
      <c r="CB98" s="177">
        <v>1</v>
      </c>
      <c r="CZ98" s="146">
        <v>0.0153</v>
      </c>
    </row>
    <row r="99" spans="1:15" ht="12.75">
      <c r="A99" s="178"/>
      <c r="B99" s="180"/>
      <c r="C99" s="225" t="s">
        <v>183</v>
      </c>
      <c r="D99" s="226"/>
      <c r="E99" s="181">
        <v>16.543</v>
      </c>
      <c r="F99" s="182"/>
      <c r="G99" s="183"/>
      <c r="M99" s="179" t="s">
        <v>183</v>
      </c>
      <c r="O99" s="170"/>
    </row>
    <row r="100" spans="1:15" ht="12.75">
      <c r="A100" s="178"/>
      <c r="B100" s="180"/>
      <c r="C100" s="225" t="s">
        <v>184</v>
      </c>
      <c r="D100" s="226"/>
      <c r="E100" s="181">
        <v>-5.1</v>
      </c>
      <c r="F100" s="182"/>
      <c r="G100" s="183"/>
      <c r="M100" s="179" t="s">
        <v>184</v>
      </c>
      <c r="O100" s="170"/>
    </row>
    <row r="101" spans="1:104" ht="22.5">
      <c r="A101" s="171">
        <v>18</v>
      </c>
      <c r="B101" s="172" t="s">
        <v>185</v>
      </c>
      <c r="C101" s="173" t="s">
        <v>186</v>
      </c>
      <c r="D101" s="174" t="s">
        <v>124</v>
      </c>
      <c r="E101" s="175">
        <v>90.613</v>
      </c>
      <c r="F101" s="175"/>
      <c r="G101" s="176">
        <f>E101*F101</f>
        <v>0</v>
      </c>
      <c r="O101" s="170">
        <v>2</v>
      </c>
      <c r="AA101" s="146">
        <v>1</v>
      </c>
      <c r="AB101" s="146">
        <v>1</v>
      </c>
      <c r="AC101" s="146">
        <v>1</v>
      </c>
      <c r="AZ101" s="146">
        <v>1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</v>
      </c>
      <c r="CB101" s="177">
        <v>1</v>
      </c>
      <c r="CZ101" s="146">
        <v>0.01581</v>
      </c>
    </row>
    <row r="102" spans="1:15" ht="12.75">
      <c r="A102" s="178"/>
      <c r="B102" s="180"/>
      <c r="C102" s="225" t="s">
        <v>187</v>
      </c>
      <c r="D102" s="226"/>
      <c r="E102" s="181">
        <v>17.091</v>
      </c>
      <c r="F102" s="182"/>
      <c r="G102" s="183"/>
      <c r="M102" s="179" t="s">
        <v>187</v>
      </c>
      <c r="O102" s="170"/>
    </row>
    <row r="103" spans="1:15" ht="12.75">
      <c r="A103" s="178"/>
      <c r="B103" s="180"/>
      <c r="C103" s="225" t="s">
        <v>188</v>
      </c>
      <c r="D103" s="226"/>
      <c r="E103" s="181">
        <v>17.486</v>
      </c>
      <c r="F103" s="182"/>
      <c r="G103" s="183"/>
      <c r="M103" s="179" t="s">
        <v>188</v>
      </c>
      <c r="O103" s="170"/>
    </row>
    <row r="104" spans="1:15" ht="12.75">
      <c r="A104" s="178"/>
      <c r="B104" s="180"/>
      <c r="C104" s="225" t="s">
        <v>189</v>
      </c>
      <c r="D104" s="226"/>
      <c r="E104" s="181">
        <v>17.052</v>
      </c>
      <c r="F104" s="182"/>
      <c r="G104" s="183"/>
      <c r="M104" s="179" t="s">
        <v>189</v>
      </c>
      <c r="O104" s="170"/>
    </row>
    <row r="105" spans="1:15" ht="12.75">
      <c r="A105" s="178"/>
      <c r="B105" s="180"/>
      <c r="C105" s="225" t="s">
        <v>190</v>
      </c>
      <c r="D105" s="226"/>
      <c r="E105" s="181">
        <v>9.84</v>
      </c>
      <c r="F105" s="182"/>
      <c r="G105" s="183"/>
      <c r="M105" s="179" t="s">
        <v>190</v>
      </c>
      <c r="O105" s="170"/>
    </row>
    <row r="106" spans="1:15" ht="12.75">
      <c r="A106" s="178"/>
      <c r="B106" s="180"/>
      <c r="C106" s="225" t="s">
        <v>191</v>
      </c>
      <c r="D106" s="226"/>
      <c r="E106" s="181">
        <v>-15</v>
      </c>
      <c r="F106" s="182"/>
      <c r="G106" s="183"/>
      <c r="M106" s="179" t="s">
        <v>191</v>
      </c>
      <c r="O106" s="170"/>
    </row>
    <row r="107" spans="1:15" ht="12.75">
      <c r="A107" s="178"/>
      <c r="B107" s="180"/>
      <c r="C107" s="225" t="s">
        <v>192</v>
      </c>
      <c r="D107" s="226"/>
      <c r="E107" s="181">
        <v>-3.75</v>
      </c>
      <c r="F107" s="182"/>
      <c r="G107" s="183"/>
      <c r="M107" s="179" t="s">
        <v>192</v>
      </c>
      <c r="O107" s="170"/>
    </row>
    <row r="108" spans="1:15" ht="12.75">
      <c r="A108" s="178"/>
      <c r="B108" s="180"/>
      <c r="C108" s="225" t="s">
        <v>193</v>
      </c>
      <c r="D108" s="226"/>
      <c r="E108" s="181">
        <v>10.4115</v>
      </c>
      <c r="F108" s="182"/>
      <c r="G108" s="183"/>
      <c r="M108" s="179" t="s">
        <v>193</v>
      </c>
      <c r="O108" s="170"/>
    </row>
    <row r="109" spans="1:15" ht="12.75">
      <c r="A109" s="178"/>
      <c r="B109" s="180"/>
      <c r="C109" s="225" t="s">
        <v>194</v>
      </c>
      <c r="D109" s="226"/>
      <c r="E109" s="181">
        <v>18.711</v>
      </c>
      <c r="F109" s="182"/>
      <c r="G109" s="183"/>
      <c r="M109" s="179" t="s">
        <v>194</v>
      </c>
      <c r="O109" s="170"/>
    </row>
    <row r="110" spans="1:15" ht="12.75">
      <c r="A110" s="178"/>
      <c r="B110" s="180"/>
      <c r="C110" s="225" t="s">
        <v>195</v>
      </c>
      <c r="D110" s="226"/>
      <c r="E110" s="181">
        <v>18.255</v>
      </c>
      <c r="F110" s="182"/>
      <c r="G110" s="183"/>
      <c r="M110" s="179" t="s">
        <v>195</v>
      </c>
      <c r="O110" s="170"/>
    </row>
    <row r="111" spans="1:15" ht="12.75">
      <c r="A111" s="178"/>
      <c r="B111" s="180"/>
      <c r="C111" s="225" t="s">
        <v>196</v>
      </c>
      <c r="D111" s="226"/>
      <c r="E111" s="181">
        <v>18.5165</v>
      </c>
      <c r="F111" s="182"/>
      <c r="G111" s="183"/>
      <c r="M111" s="179" t="s">
        <v>196</v>
      </c>
      <c r="O111" s="170"/>
    </row>
    <row r="112" spans="1:15" ht="12.75">
      <c r="A112" s="178"/>
      <c r="B112" s="180"/>
      <c r="C112" s="225" t="s">
        <v>197</v>
      </c>
      <c r="D112" s="226"/>
      <c r="E112" s="181">
        <v>-18</v>
      </c>
      <c r="F112" s="182"/>
      <c r="G112" s="183"/>
      <c r="M112" s="179" t="s">
        <v>197</v>
      </c>
      <c r="O112" s="170"/>
    </row>
    <row r="113" spans="1:104" ht="22.5">
      <c r="A113" s="171">
        <v>19</v>
      </c>
      <c r="B113" s="172" t="s">
        <v>198</v>
      </c>
      <c r="C113" s="173" t="s">
        <v>199</v>
      </c>
      <c r="D113" s="174" t="s">
        <v>124</v>
      </c>
      <c r="E113" s="175">
        <v>29.577</v>
      </c>
      <c r="F113" s="175"/>
      <c r="G113" s="176">
        <f>E113*F113</f>
        <v>0</v>
      </c>
      <c r="O113" s="170">
        <v>2</v>
      </c>
      <c r="AA113" s="146">
        <v>1</v>
      </c>
      <c r="AB113" s="146">
        <v>1</v>
      </c>
      <c r="AC113" s="146">
        <v>1</v>
      </c>
      <c r="AZ113" s="146">
        <v>1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7">
        <v>1</v>
      </c>
      <c r="CB113" s="177">
        <v>1</v>
      </c>
      <c r="CZ113" s="146">
        <v>0.00736</v>
      </c>
    </row>
    <row r="114" spans="1:15" ht="12.75">
      <c r="A114" s="178"/>
      <c r="B114" s="180"/>
      <c r="C114" s="225" t="s">
        <v>200</v>
      </c>
      <c r="D114" s="226"/>
      <c r="E114" s="181">
        <v>13.041</v>
      </c>
      <c r="F114" s="182"/>
      <c r="G114" s="183"/>
      <c r="M114" s="179" t="s">
        <v>200</v>
      </c>
      <c r="O114" s="170"/>
    </row>
    <row r="115" spans="1:15" ht="12.75">
      <c r="A115" s="178"/>
      <c r="B115" s="180"/>
      <c r="C115" s="225" t="s">
        <v>201</v>
      </c>
      <c r="D115" s="226"/>
      <c r="E115" s="181">
        <v>-0.45</v>
      </c>
      <c r="F115" s="182"/>
      <c r="G115" s="183"/>
      <c r="M115" s="179" t="s">
        <v>201</v>
      </c>
      <c r="O115" s="170"/>
    </row>
    <row r="116" spans="1:15" ht="12.75">
      <c r="A116" s="178"/>
      <c r="B116" s="180"/>
      <c r="C116" s="225" t="s">
        <v>202</v>
      </c>
      <c r="D116" s="226"/>
      <c r="E116" s="181">
        <v>12.939</v>
      </c>
      <c r="F116" s="182"/>
      <c r="G116" s="183"/>
      <c r="M116" s="179" t="s">
        <v>202</v>
      </c>
      <c r="O116" s="170"/>
    </row>
    <row r="117" spans="1:15" ht="12.75">
      <c r="A117" s="178"/>
      <c r="B117" s="180"/>
      <c r="C117" s="225" t="s">
        <v>203</v>
      </c>
      <c r="D117" s="226"/>
      <c r="E117" s="181">
        <v>4.047</v>
      </c>
      <c r="F117" s="182"/>
      <c r="G117" s="183"/>
      <c r="M117" s="179" t="s">
        <v>203</v>
      </c>
      <c r="O117" s="170"/>
    </row>
    <row r="118" spans="1:104" ht="22.5">
      <c r="A118" s="171">
        <v>20</v>
      </c>
      <c r="B118" s="172" t="s">
        <v>204</v>
      </c>
      <c r="C118" s="173" t="s">
        <v>205</v>
      </c>
      <c r="D118" s="174" t="s">
        <v>124</v>
      </c>
      <c r="E118" s="175">
        <v>0.72</v>
      </c>
      <c r="F118" s="175"/>
      <c r="G118" s="176">
        <f>E118*F118</f>
        <v>0</v>
      </c>
      <c r="O118" s="170">
        <v>2</v>
      </c>
      <c r="AA118" s="146">
        <v>1</v>
      </c>
      <c r="AB118" s="146">
        <v>1</v>
      </c>
      <c r="AC118" s="146">
        <v>1</v>
      </c>
      <c r="AZ118" s="146">
        <v>1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1</v>
      </c>
      <c r="CZ118" s="146">
        <v>0.01061</v>
      </c>
    </row>
    <row r="119" spans="1:15" ht="12.75">
      <c r="A119" s="178"/>
      <c r="B119" s="180"/>
      <c r="C119" s="225" t="s">
        <v>206</v>
      </c>
      <c r="D119" s="226"/>
      <c r="E119" s="181">
        <v>0.72</v>
      </c>
      <c r="F119" s="182"/>
      <c r="G119" s="183"/>
      <c r="M119" s="179" t="s">
        <v>206</v>
      </c>
      <c r="O119" s="170"/>
    </row>
    <row r="120" spans="1:104" ht="22.5">
      <c r="A120" s="171">
        <v>21</v>
      </c>
      <c r="B120" s="172" t="s">
        <v>207</v>
      </c>
      <c r="C120" s="173" t="s">
        <v>208</v>
      </c>
      <c r="D120" s="174" t="s">
        <v>124</v>
      </c>
      <c r="E120" s="175">
        <v>55.428</v>
      </c>
      <c r="F120" s="175"/>
      <c r="G120" s="176">
        <f>E120*F120</f>
        <v>0</v>
      </c>
      <c r="O120" s="170">
        <v>2</v>
      </c>
      <c r="AA120" s="146">
        <v>1</v>
      </c>
      <c r="AB120" s="146">
        <v>1</v>
      </c>
      <c r="AC120" s="146">
        <v>1</v>
      </c>
      <c r="AZ120" s="146">
        <v>1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1</v>
      </c>
      <c r="CB120" s="177">
        <v>1</v>
      </c>
      <c r="CZ120" s="146">
        <v>0.01147</v>
      </c>
    </row>
    <row r="121" spans="1:15" ht="12.75">
      <c r="A121" s="178"/>
      <c r="B121" s="180"/>
      <c r="C121" s="225" t="s">
        <v>209</v>
      </c>
      <c r="D121" s="226"/>
      <c r="E121" s="181">
        <v>17.628</v>
      </c>
      <c r="F121" s="182"/>
      <c r="G121" s="183"/>
      <c r="M121" s="179" t="s">
        <v>209</v>
      </c>
      <c r="O121" s="170"/>
    </row>
    <row r="122" spans="1:15" ht="12.75">
      <c r="A122" s="178"/>
      <c r="B122" s="180"/>
      <c r="C122" s="225" t="s">
        <v>210</v>
      </c>
      <c r="D122" s="226"/>
      <c r="E122" s="181">
        <v>2.74</v>
      </c>
      <c r="F122" s="182"/>
      <c r="G122" s="183"/>
      <c r="M122" s="179" t="s">
        <v>210</v>
      </c>
      <c r="O122" s="170"/>
    </row>
    <row r="123" spans="1:15" ht="12.75">
      <c r="A123" s="178"/>
      <c r="B123" s="180"/>
      <c r="C123" s="225" t="s">
        <v>211</v>
      </c>
      <c r="D123" s="226"/>
      <c r="E123" s="181">
        <v>2.4</v>
      </c>
      <c r="F123" s="182"/>
      <c r="G123" s="183"/>
      <c r="M123" s="179" t="s">
        <v>211</v>
      </c>
      <c r="O123" s="170"/>
    </row>
    <row r="124" spans="1:15" ht="12.75">
      <c r="A124" s="178"/>
      <c r="B124" s="180"/>
      <c r="C124" s="225" t="s">
        <v>201</v>
      </c>
      <c r="D124" s="226"/>
      <c r="E124" s="181">
        <v>-0.45</v>
      </c>
      <c r="F124" s="182"/>
      <c r="G124" s="183"/>
      <c r="M124" s="179" t="s">
        <v>201</v>
      </c>
      <c r="O124" s="170"/>
    </row>
    <row r="125" spans="1:15" ht="12.75">
      <c r="A125" s="178"/>
      <c r="B125" s="180"/>
      <c r="C125" s="225" t="s">
        <v>212</v>
      </c>
      <c r="D125" s="226"/>
      <c r="E125" s="181">
        <v>5.6</v>
      </c>
      <c r="F125" s="182"/>
      <c r="G125" s="183"/>
      <c r="M125" s="179" t="s">
        <v>212</v>
      </c>
      <c r="O125" s="170"/>
    </row>
    <row r="126" spans="1:15" ht="12.75">
      <c r="A126" s="178"/>
      <c r="B126" s="180"/>
      <c r="C126" s="225" t="s">
        <v>213</v>
      </c>
      <c r="D126" s="226"/>
      <c r="E126" s="181">
        <v>7.188</v>
      </c>
      <c r="F126" s="182"/>
      <c r="G126" s="183"/>
      <c r="M126" s="179" t="s">
        <v>213</v>
      </c>
      <c r="O126" s="170"/>
    </row>
    <row r="127" spans="1:15" ht="12.75">
      <c r="A127" s="178"/>
      <c r="B127" s="180"/>
      <c r="C127" s="225" t="s">
        <v>214</v>
      </c>
      <c r="D127" s="226"/>
      <c r="E127" s="181">
        <v>15.792</v>
      </c>
      <c r="F127" s="182"/>
      <c r="G127" s="183"/>
      <c r="M127" s="179" t="s">
        <v>214</v>
      </c>
      <c r="O127" s="170"/>
    </row>
    <row r="128" spans="1:15" ht="12.75">
      <c r="A128" s="178"/>
      <c r="B128" s="180"/>
      <c r="C128" s="225" t="s">
        <v>215</v>
      </c>
      <c r="D128" s="226"/>
      <c r="E128" s="181">
        <v>6.15</v>
      </c>
      <c r="F128" s="182"/>
      <c r="G128" s="183"/>
      <c r="M128" s="179" t="s">
        <v>215</v>
      </c>
      <c r="O128" s="170"/>
    </row>
    <row r="129" spans="1:15" ht="12.75">
      <c r="A129" s="178"/>
      <c r="B129" s="180"/>
      <c r="C129" s="225" t="s">
        <v>216</v>
      </c>
      <c r="D129" s="226"/>
      <c r="E129" s="181">
        <v>-0.9</v>
      </c>
      <c r="F129" s="182"/>
      <c r="G129" s="183"/>
      <c r="M129" s="179" t="s">
        <v>216</v>
      </c>
      <c r="O129" s="170"/>
    </row>
    <row r="130" spans="1:15" ht="12.75">
      <c r="A130" s="178"/>
      <c r="B130" s="180"/>
      <c r="C130" s="225" t="s">
        <v>156</v>
      </c>
      <c r="D130" s="226"/>
      <c r="E130" s="181">
        <v>0</v>
      </c>
      <c r="F130" s="182"/>
      <c r="G130" s="183"/>
      <c r="M130" s="179">
        <v>0</v>
      </c>
      <c r="O130" s="170"/>
    </row>
    <row r="131" spans="1:15" ht="12.75">
      <c r="A131" s="178"/>
      <c r="B131" s="180"/>
      <c r="C131" s="225" t="s">
        <v>217</v>
      </c>
      <c r="D131" s="226"/>
      <c r="E131" s="181">
        <v>-0.72</v>
      </c>
      <c r="F131" s="182"/>
      <c r="G131" s="183"/>
      <c r="M131" s="179" t="s">
        <v>217</v>
      </c>
      <c r="O131" s="170"/>
    </row>
    <row r="132" spans="1:104" ht="22.5">
      <c r="A132" s="171">
        <v>22</v>
      </c>
      <c r="B132" s="172" t="s">
        <v>218</v>
      </c>
      <c r="C132" s="173" t="s">
        <v>219</v>
      </c>
      <c r="D132" s="174" t="s">
        <v>220</v>
      </c>
      <c r="E132" s="175">
        <v>218.85</v>
      </c>
      <c r="F132" s="175"/>
      <c r="G132" s="176">
        <f>E132*F132</f>
        <v>0</v>
      </c>
      <c r="O132" s="170">
        <v>2</v>
      </c>
      <c r="AA132" s="146">
        <v>1</v>
      </c>
      <c r="AB132" s="146">
        <v>1</v>
      </c>
      <c r="AC132" s="146">
        <v>1</v>
      </c>
      <c r="AZ132" s="146">
        <v>1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7">
        <v>1</v>
      </c>
      <c r="CB132" s="177">
        <v>1</v>
      </c>
      <c r="CZ132" s="146">
        <v>0</v>
      </c>
    </row>
    <row r="133" spans="1:15" ht="12.75">
      <c r="A133" s="178"/>
      <c r="B133" s="180"/>
      <c r="C133" s="225" t="s">
        <v>221</v>
      </c>
      <c r="D133" s="226"/>
      <c r="E133" s="181">
        <v>163.41</v>
      </c>
      <c r="F133" s="182"/>
      <c r="G133" s="183"/>
      <c r="M133" s="179" t="s">
        <v>221</v>
      </c>
      <c r="O133" s="170"/>
    </row>
    <row r="134" spans="1:15" ht="12.75">
      <c r="A134" s="178"/>
      <c r="B134" s="180"/>
      <c r="C134" s="225" t="s">
        <v>222</v>
      </c>
      <c r="D134" s="226"/>
      <c r="E134" s="181">
        <v>36.48</v>
      </c>
      <c r="F134" s="182"/>
      <c r="G134" s="183"/>
      <c r="M134" s="179" t="s">
        <v>222</v>
      </c>
      <c r="O134" s="170"/>
    </row>
    <row r="135" spans="1:15" ht="12.75">
      <c r="A135" s="178"/>
      <c r="B135" s="180"/>
      <c r="C135" s="225" t="s">
        <v>223</v>
      </c>
      <c r="D135" s="226"/>
      <c r="E135" s="181">
        <v>18.96</v>
      </c>
      <c r="F135" s="182"/>
      <c r="G135" s="183"/>
      <c r="M135" s="179" t="s">
        <v>223</v>
      </c>
      <c r="O135" s="170"/>
    </row>
    <row r="136" spans="1:104" ht="12.75">
      <c r="A136" s="171">
        <v>23</v>
      </c>
      <c r="B136" s="172" t="s">
        <v>224</v>
      </c>
      <c r="C136" s="173" t="s">
        <v>225</v>
      </c>
      <c r="D136" s="174" t="s">
        <v>220</v>
      </c>
      <c r="E136" s="175">
        <v>30</v>
      </c>
      <c r="F136" s="175"/>
      <c r="G136" s="176">
        <f>E136*F136</f>
        <v>0</v>
      </c>
      <c r="O136" s="170">
        <v>2</v>
      </c>
      <c r="AA136" s="146">
        <v>1</v>
      </c>
      <c r="AB136" s="146">
        <v>1</v>
      </c>
      <c r="AC136" s="146">
        <v>1</v>
      </c>
      <c r="AZ136" s="146">
        <v>1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7">
        <v>1</v>
      </c>
      <c r="CB136" s="177">
        <v>1</v>
      </c>
      <c r="CZ136" s="146">
        <v>0</v>
      </c>
    </row>
    <row r="137" spans="1:15" ht="12.75">
      <c r="A137" s="178"/>
      <c r="B137" s="180"/>
      <c r="C137" s="225" t="s">
        <v>226</v>
      </c>
      <c r="D137" s="226"/>
      <c r="E137" s="181">
        <v>30</v>
      </c>
      <c r="F137" s="182"/>
      <c r="G137" s="183"/>
      <c r="M137" s="179" t="s">
        <v>226</v>
      </c>
      <c r="O137" s="170"/>
    </row>
    <row r="138" spans="1:104" ht="22.5">
      <c r="A138" s="171">
        <v>24</v>
      </c>
      <c r="B138" s="172" t="s">
        <v>227</v>
      </c>
      <c r="C138" s="173" t="s">
        <v>228</v>
      </c>
      <c r="D138" s="174" t="s">
        <v>124</v>
      </c>
      <c r="E138" s="175">
        <v>17.11</v>
      </c>
      <c r="F138" s="175"/>
      <c r="G138" s="176">
        <f>E138*F138</f>
        <v>0</v>
      </c>
      <c r="O138" s="170">
        <v>2</v>
      </c>
      <c r="AA138" s="146">
        <v>1</v>
      </c>
      <c r="AB138" s="146">
        <v>1</v>
      </c>
      <c r="AC138" s="146">
        <v>1</v>
      </c>
      <c r="AZ138" s="146">
        <v>1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7">
        <v>1</v>
      </c>
      <c r="CB138" s="177">
        <v>1</v>
      </c>
      <c r="CZ138" s="146">
        <v>0.01789</v>
      </c>
    </row>
    <row r="139" spans="1:15" ht="12.75">
      <c r="A139" s="178"/>
      <c r="B139" s="180"/>
      <c r="C139" s="225" t="s">
        <v>229</v>
      </c>
      <c r="D139" s="226"/>
      <c r="E139" s="181">
        <v>9.31</v>
      </c>
      <c r="F139" s="182"/>
      <c r="G139" s="183"/>
      <c r="M139" s="179" t="s">
        <v>229</v>
      </c>
      <c r="O139" s="170"/>
    </row>
    <row r="140" spans="1:15" ht="12.75">
      <c r="A140" s="178"/>
      <c r="B140" s="180"/>
      <c r="C140" s="225" t="s">
        <v>230</v>
      </c>
      <c r="D140" s="226"/>
      <c r="E140" s="181">
        <v>7.8</v>
      </c>
      <c r="F140" s="182"/>
      <c r="G140" s="183"/>
      <c r="M140" s="179" t="s">
        <v>230</v>
      </c>
      <c r="O140" s="170"/>
    </row>
    <row r="141" spans="1:104" ht="22.5">
      <c r="A141" s="171">
        <v>25</v>
      </c>
      <c r="B141" s="172" t="s">
        <v>231</v>
      </c>
      <c r="C141" s="173" t="s">
        <v>232</v>
      </c>
      <c r="D141" s="174" t="s">
        <v>124</v>
      </c>
      <c r="E141" s="175">
        <v>579.6528</v>
      </c>
      <c r="F141" s="175"/>
      <c r="G141" s="176">
        <f>E141*F141</f>
        <v>0</v>
      </c>
      <c r="O141" s="170">
        <v>2</v>
      </c>
      <c r="AA141" s="146">
        <v>1</v>
      </c>
      <c r="AB141" s="146">
        <v>0</v>
      </c>
      <c r="AC141" s="146">
        <v>0</v>
      </c>
      <c r="AZ141" s="146">
        <v>1</v>
      </c>
      <c r="BA141" s="146">
        <f>IF(AZ141=1,G141,0)</f>
        <v>0</v>
      </c>
      <c r="BB141" s="146">
        <f>IF(AZ141=2,G141,0)</f>
        <v>0</v>
      </c>
      <c r="BC141" s="146">
        <f>IF(AZ141=3,G141,0)</f>
        <v>0</v>
      </c>
      <c r="BD141" s="146">
        <f>IF(AZ141=4,G141,0)</f>
        <v>0</v>
      </c>
      <c r="BE141" s="146">
        <f>IF(AZ141=5,G141,0)</f>
        <v>0</v>
      </c>
      <c r="CA141" s="177">
        <v>1</v>
      </c>
      <c r="CB141" s="177">
        <v>0</v>
      </c>
      <c r="CZ141" s="146">
        <v>0.01993</v>
      </c>
    </row>
    <row r="142" spans="1:15" ht="12.75">
      <c r="A142" s="178"/>
      <c r="B142" s="180"/>
      <c r="C142" s="225" t="s">
        <v>233</v>
      </c>
      <c r="D142" s="226"/>
      <c r="E142" s="181">
        <v>158.4</v>
      </c>
      <c r="F142" s="182"/>
      <c r="G142" s="183"/>
      <c r="M142" s="179" t="s">
        <v>233</v>
      </c>
      <c r="O142" s="170"/>
    </row>
    <row r="143" spans="1:15" ht="12.75">
      <c r="A143" s="178"/>
      <c r="B143" s="180"/>
      <c r="C143" s="225" t="s">
        <v>191</v>
      </c>
      <c r="D143" s="226"/>
      <c r="E143" s="181">
        <v>-15</v>
      </c>
      <c r="F143" s="182"/>
      <c r="G143" s="183"/>
      <c r="M143" s="179" t="s">
        <v>191</v>
      </c>
      <c r="O143" s="170"/>
    </row>
    <row r="144" spans="1:15" ht="12.75">
      <c r="A144" s="178"/>
      <c r="B144" s="180"/>
      <c r="C144" s="225" t="s">
        <v>192</v>
      </c>
      <c r="D144" s="226"/>
      <c r="E144" s="181">
        <v>-3.75</v>
      </c>
      <c r="F144" s="182"/>
      <c r="G144" s="183"/>
      <c r="M144" s="179" t="s">
        <v>192</v>
      </c>
      <c r="O144" s="170"/>
    </row>
    <row r="145" spans="1:15" ht="12.75">
      <c r="A145" s="178"/>
      <c r="B145" s="180"/>
      <c r="C145" s="225" t="s">
        <v>234</v>
      </c>
      <c r="D145" s="226"/>
      <c r="E145" s="181">
        <v>-15.75</v>
      </c>
      <c r="F145" s="182"/>
      <c r="G145" s="183"/>
      <c r="M145" s="179" t="s">
        <v>234</v>
      </c>
      <c r="O145" s="170"/>
    </row>
    <row r="146" spans="1:15" ht="12.75">
      <c r="A146" s="178"/>
      <c r="B146" s="180"/>
      <c r="C146" s="225" t="s">
        <v>235</v>
      </c>
      <c r="D146" s="226"/>
      <c r="E146" s="181">
        <v>5.456</v>
      </c>
      <c r="F146" s="182"/>
      <c r="G146" s="183"/>
      <c r="M146" s="179" t="s">
        <v>235</v>
      </c>
      <c r="O146" s="170"/>
    </row>
    <row r="147" spans="1:15" ht="12.75">
      <c r="A147" s="178"/>
      <c r="B147" s="180"/>
      <c r="C147" s="225" t="s">
        <v>236</v>
      </c>
      <c r="D147" s="226"/>
      <c r="E147" s="181">
        <v>44.15</v>
      </c>
      <c r="F147" s="182"/>
      <c r="G147" s="183"/>
      <c r="M147" s="179" t="s">
        <v>236</v>
      </c>
      <c r="O147" s="170"/>
    </row>
    <row r="148" spans="1:15" ht="12.75">
      <c r="A148" s="178"/>
      <c r="B148" s="180"/>
      <c r="C148" s="225" t="s">
        <v>237</v>
      </c>
      <c r="D148" s="226"/>
      <c r="E148" s="181">
        <v>-0.72</v>
      </c>
      <c r="F148" s="182"/>
      <c r="G148" s="183"/>
      <c r="M148" s="179" t="s">
        <v>237</v>
      </c>
      <c r="O148" s="170"/>
    </row>
    <row r="149" spans="1:15" ht="12.75">
      <c r="A149" s="178"/>
      <c r="B149" s="180"/>
      <c r="C149" s="225" t="s">
        <v>238</v>
      </c>
      <c r="D149" s="226"/>
      <c r="E149" s="181">
        <v>-2.25</v>
      </c>
      <c r="F149" s="182"/>
      <c r="G149" s="183"/>
      <c r="M149" s="179" t="s">
        <v>238</v>
      </c>
      <c r="O149" s="170"/>
    </row>
    <row r="150" spans="1:15" ht="12.75">
      <c r="A150" s="178"/>
      <c r="B150" s="180"/>
      <c r="C150" s="225" t="s">
        <v>239</v>
      </c>
      <c r="D150" s="226"/>
      <c r="E150" s="181">
        <v>-2.04</v>
      </c>
      <c r="F150" s="182"/>
      <c r="G150" s="183"/>
      <c r="M150" s="179" t="s">
        <v>239</v>
      </c>
      <c r="O150" s="170"/>
    </row>
    <row r="151" spans="1:15" ht="12.75">
      <c r="A151" s="178"/>
      <c r="B151" s="180"/>
      <c r="C151" s="225" t="s">
        <v>240</v>
      </c>
      <c r="D151" s="226"/>
      <c r="E151" s="181">
        <v>19.76</v>
      </c>
      <c r="F151" s="182"/>
      <c r="G151" s="183"/>
      <c r="M151" s="179" t="s">
        <v>240</v>
      </c>
      <c r="O151" s="170"/>
    </row>
    <row r="152" spans="1:15" ht="12.75">
      <c r="A152" s="178"/>
      <c r="B152" s="180"/>
      <c r="C152" s="225" t="s">
        <v>237</v>
      </c>
      <c r="D152" s="226"/>
      <c r="E152" s="181">
        <v>-0.72</v>
      </c>
      <c r="F152" s="182"/>
      <c r="G152" s="183"/>
      <c r="M152" s="179" t="s">
        <v>237</v>
      </c>
      <c r="O152" s="170"/>
    </row>
    <row r="153" spans="1:15" ht="12.75">
      <c r="A153" s="178"/>
      <c r="B153" s="180"/>
      <c r="C153" s="225" t="s">
        <v>241</v>
      </c>
      <c r="D153" s="226"/>
      <c r="E153" s="181">
        <v>114.17</v>
      </c>
      <c r="F153" s="182"/>
      <c r="G153" s="183"/>
      <c r="M153" s="179" t="s">
        <v>241</v>
      </c>
      <c r="O153" s="170"/>
    </row>
    <row r="154" spans="1:15" ht="12.75">
      <c r="A154" s="178"/>
      <c r="B154" s="180"/>
      <c r="C154" s="225" t="s">
        <v>242</v>
      </c>
      <c r="D154" s="226"/>
      <c r="E154" s="181">
        <v>-6.7522</v>
      </c>
      <c r="F154" s="182"/>
      <c r="G154" s="183"/>
      <c r="M154" s="179" t="s">
        <v>242</v>
      </c>
      <c r="O154" s="170"/>
    </row>
    <row r="155" spans="1:15" ht="12.75">
      <c r="A155" s="178"/>
      <c r="B155" s="180"/>
      <c r="C155" s="225" t="s">
        <v>243</v>
      </c>
      <c r="D155" s="226"/>
      <c r="E155" s="181">
        <v>-2.99</v>
      </c>
      <c r="F155" s="182"/>
      <c r="G155" s="183"/>
      <c r="M155" s="179" t="s">
        <v>243</v>
      </c>
      <c r="O155" s="170"/>
    </row>
    <row r="156" spans="1:15" ht="12.75">
      <c r="A156" s="178"/>
      <c r="B156" s="180"/>
      <c r="C156" s="225" t="s">
        <v>244</v>
      </c>
      <c r="D156" s="226"/>
      <c r="E156" s="181">
        <v>-5.7</v>
      </c>
      <c r="F156" s="182"/>
      <c r="G156" s="183"/>
      <c r="M156" s="179" t="s">
        <v>244</v>
      </c>
      <c r="O156" s="170"/>
    </row>
    <row r="157" spans="1:15" ht="12.75">
      <c r="A157" s="178"/>
      <c r="B157" s="180"/>
      <c r="C157" s="225" t="s">
        <v>245</v>
      </c>
      <c r="D157" s="226"/>
      <c r="E157" s="181">
        <v>-3.225</v>
      </c>
      <c r="F157" s="182"/>
      <c r="G157" s="183"/>
      <c r="M157" s="179" t="s">
        <v>245</v>
      </c>
      <c r="O157" s="170"/>
    </row>
    <row r="158" spans="1:15" ht="12.75">
      <c r="A158" s="178"/>
      <c r="B158" s="180"/>
      <c r="C158" s="225" t="s">
        <v>246</v>
      </c>
      <c r="D158" s="226"/>
      <c r="E158" s="181">
        <v>-6.02</v>
      </c>
      <c r="F158" s="182"/>
      <c r="G158" s="183"/>
      <c r="M158" s="179" t="s">
        <v>246</v>
      </c>
      <c r="O158" s="170"/>
    </row>
    <row r="159" spans="1:15" ht="12.75">
      <c r="A159" s="178"/>
      <c r="B159" s="180"/>
      <c r="C159" s="225" t="s">
        <v>247</v>
      </c>
      <c r="D159" s="226"/>
      <c r="E159" s="181">
        <v>21.84</v>
      </c>
      <c r="F159" s="182"/>
      <c r="G159" s="183"/>
      <c r="M159" s="179" t="s">
        <v>247</v>
      </c>
      <c r="O159" s="170"/>
    </row>
    <row r="160" spans="1:15" ht="12.75">
      <c r="A160" s="178"/>
      <c r="B160" s="180"/>
      <c r="C160" s="225" t="s">
        <v>248</v>
      </c>
      <c r="D160" s="226"/>
      <c r="E160" s="181">
        <v>39.53</v>
      </c>
      <c r="F160" s="182"/>
      <c r="G160" s="183"/>
      <c r="M160" s="179" t="s">
        <v>248</v>
      </c>
      <c r="O160" s="170"/>
    </row>
    <row r="161" spans="1:15" ht="12.75">
      <c r="A161" s="178"/>
      <c r="B161" s="180"/>
      <c r="C161" s="225" t="s">
        <v>249</v>
      </c>
      <c r="D161" s="226"/>
      <c r="E161" s="181">
        <v>-7.65</v>
      </c>
      <c r="F161" s="182"/>
      <c r="G161" s="183"/>
      <c r="M161" s="179" t="s">
        <v>249</v>
      </c>
      <c r="O161" s="170"/>
    </row>
    <row r="162" spans="1:15" ht="12.75">
      <c r="A162" s="178"/>
      <c r="B162" s="180"/>
      <c r="C162" s="225" t="s">
        <v>250</v>
      </c>
      <c r="D162" s="226"/>
      <c r="E162" s="181">
        <v>5.808</v>
      </c>
      <c r="F162" s="182"/>
      <c r="G162" s="183"/>
      <c r="M162" s="179" t="s">
        <v>250</v>
      </c>
      <c r="O162" s="170"/>
    </row>
    <row r="163" spans="1:15" ht="12.75">
      <c r="A163" s="178"/>
      <c r="B163" s="180"/>
      <c r="C163" s="225" t="s">
        <v>251</v>
      </c>
      <c r="D163" s="226"/>
      <c r="E163" s="181">
        <v>168.416</v>
      </c>
      <c r="F163" s="182"/>
      <c r="G163" s="183"/>
      <c r="M163" s="179" t="s">
        <v>251</v>
      </c>
      <c r="O163" s="170"/>
    </row>
    <row r="164" spans="1:15" ht="12.75">
      <c r="A164" s="178"/>
      <c r="B164" s="180"/>
      <c r="C164" s="225" t="s">
        <v>197</v>
      </c>
      <c r="D164" s="226"/>
      <c r="E164" s="181">
        <v>-18</v>
      </c>
      <c r="F164" s="182"/>
      <c r="G164" s="183"/>
      <c r="M164" s="179" t="s">
        <v>197</v>
      </c>
      <c r="O164" s="170"/>
    </row>
    <row r="165" spans="1:15" ht="12.75">
      <c r="A165" s="178"/>
      <c r="B165" s="180"/>
      <c r="C165" s="225" t="s">
        <v>234</v>
      </c>
      <c r="D165" s="226"/>
      <c r="E165" s="181">
        <v>-15.75</v>
      </c>
      <c r="F165" s="182"/>
      <c r="G165" s="183"/>
      <c r="M165" s="179" t="s">
        <v>234</v>
      </c>
      <c r="O165" s="170"/>
    </row>
    <row r="166" spans="1:15" ht="12.75">
      <c r="A166" s="178"/>
      <c r="B166" s="180"/>
      <c r="C166" s="225" t="s">
        <v>252</v>
      </c>
      <c r="D166" s="226"/>
      <c r="E166" s="181">
        <v>49.53</v>
      </c>
      <c r="F166" s="182"/>
      <c r="G166" s="183"/>
      <c r="M166" s="179" t="s">
        <v>252</v>
      </c>
      <c r="O166" s="170"/>
    </row>
    <row r="167" spans="1:15" ht="12.75">
      <c r="A167" s="178"/>
      <c r="B167" s="180"/>
      <c r="C167" s="225" t="s">
        <v>253</v>
      </c>
      <c r="D167" s="226"/>
      <c r="E167" s="181">
        <v>85.68</v>
      </c>
      <c r="F167" s="182"/>
      <c r="G167" s="183"/>
      <c r="M167" s="179" t="s">
        <v>253</v>
      </c>
      <c r="O167" s="170"/>
    </row>
    <row r="168" spans="1:15" ht="12.75">
      <c r="A168" s="178"/>
      <c r="B168" s="180"/>
      <c r="C168" s="225" t="s">
        <v>254</v>
      </c>
      <c r="D168" s="226"/>
      <c r="E168" s="181">
        <v>-5.16</v>
      </c>
      <c r="F168" s="182"/>
      <c r="G168" s="183"/>
      <c r="M168" s="179" t="s">
        <v>254</v>
      </c>
      <c r="O168" s="170"/>
    </row>
    <row r="169" spans="1:15" ht="12.75">
      <c r="A169" s="178"/>
      <c r="B169" s="180"/>
      <c r="C169" s="225" t="s">
        <v>255</v>
      </c>
      <c r="D169" s="226"/>
      <c r="E169" s="181">
        <v>-4.5</v>
      </c>
      <c r="F169" s="182"/>
      <c r="G169" s="183"/>
      <c r="M169" s="179" t="s">
        <v>255</v>
      </c>
      <c r="O169" s="170"/>
    </row>
    <row r="170" spans="1:15" ht="12.75">
      <c r="A170" s="178"/>
      <c r="B170" s="180"/>
      <c r="C170" s="225" t="s">
        <v>256</v>
      </c>
      <c r="D170" s="226"/>
      <c r="E170" s="181">
        <v>-17.11</v>
      </c>
      <c r="F170" s="182"/>
      <c r="G170" s="183"/>
      <c r="M170" s="179" t="s">
        <v>256</v>
      </c>
      <c r="O170" s="170"/>
    </row>
    <row r="171" spans="1:104" ht="12.75">
      <c r="A171" s="171">
        <v>26</v>
      </c>
      <c r="B171" s="172" t="s">
        <v>257</v>
      </c>
      <c r="C171" s="173" t="s">
        <v>258</v>
      </c>
      <c r="D171" s="174" t="s">
        <v>124</v>
      </c>
      <c r="E171" s="175">
        <v>636.91</v>
      </c>
      <c r="F171" s="175"/>
      <c r="G171" s="176">
        <f>E171*F171</f>
        <v>0</v>
      </c>
      <c r="O171" s="170">
        <v>2</v>
      </c>
      <c r="AA171" s="146">
        <v>1</v>
      </c>
      <c r="AB171" s="146">
        <v>1</v>
      </c>
      <c r="AC171" s="146">
        <v>1</v>
      </c>
      <c r="AZ171" s="146">
        <v>1</v>
      </c>
      <c r="BA171" s="146">
        <f>IF(AZ171=1,G171,0)</f>
        <v>0</v>
      </c>
      <c r="BB171" s="146">
        <f>IF(AZ171=2,G171,0)</f>
        <v>0</v>
      </c>
      <c r="BC171" s="146">
        <f>IF(AZ171=3,G171,0)</f>
        <v>0</v>
      </c>
      <c r="BD171" s="146">
        <f>IF(AZ171=4,G171,0)</f>
        <v>0</v>
      </c>
      <c r="BE171" s="146">
        <f>IF(AZ171=5,G171,0)</f>
        <v>0</v>
      </c>
      <c r="CA171" s="177">
        <v>1</v>
      </c>
      <c r="CB171" s="177">
        <v>1</v>
      </c>
      <c r="CZ171" s="146">
        <v>0.026600000000002</v>
      </c>
    </row>
    <row r="172" spans="1:15" ht="12.75">
      <c r="A172" s="178"/>
      <c r="B172" s="180"/>
      <c r="C172" s="225" t="s">
        <v>259</v>
      </c>
      <c r="D172" s="226"/>
      <c r="E172" s="181">
        <v>625.89</v>
      </c>
      <c r="F172" s="182"/>
      <c r="G172" s="183"/>
      <c r="M172" s="179" t="s">
        <v>259</v>
      </c>
      <c r="O172" s="170"/>
    </row>
    <row r="173" spans="1:15" ht="12.75">
      <c r="A173" s="178"/>
      <c r="B173" s="180"/>
      <c r="C173" s="225" t="s">
        <v>260</v>
      </c>
      <c r="D173" s="226"/>
      <c r="E173" s="181">
        <v>11.02</v>
      </c>
      <c r="F173" s="182"/>
      <c r="G173" s="183"/>
      <c r="M173" s="179" t="s">
        <v>260</v>
      </c>
      <c r="O173" s="170"/>
    </row>
    <row r="174" spans="1:104" ht="12.75">
      <c r="A174" s="171">
        <v>27</v>
      </c>
      <c r="B174" s="172" t="s">
        <v>261</v>
      </c>
      <c r="C174" s="173" t="s">
        <v>262</v>
      </c>
      <c r="D174" s="174" t="s">
        <v>124</v>
      </c>
      <c r="E174" s="175">
        <v>625.89</v>
      </c>
      <c r="F174" s="175"/>
      <c r="G174" s="176">
        <f>E174*F174</f>
        <v>0</v>
      </c>
      <c r="O174" s="170">
        <v>2</v>
      </c>
      <c r="AA174" s="146">
        <v>1</v>
      </c>
      <c r="AB174" s="146">
        <v>1</v>
      </c>
      <c r="AC174" s="146">
        <v>1</v>
      </c>
      <c r="AZ174" s="146">
        <v>1</v>
      </c>
      <c r="BA174" s="146">
        <f>IF(AZ174=1,G174,0)</f>
        <v>0</v>
      </c>
      <c r="BB174" s="146">
        <f>IF(AZ174=2,G174,0)</f>
        <v>0</v>
      </c>
      <c r="BC174" s="146">
        <f>IF(AZ174=3,G174,0)</f>
        <v>0</v>
      </c>
      <c r="BD174" s="146">
        <f>IF(AZ174=4,G174,0)</f>
        <v>0</v>
      </c>
      <c r="BE174" s="146">
        <f>IF(AZ174=5,G174,0)</f>
        <v>0</v>
      </c>
      <c r="CA174" s="177">
        <v>1</v>
      </c>
      <c r="CB174" s="177">
        <v>1</v>
      </c>
      <c r="CZ174" s="146">
        <v>2E-05</v>
      </c>
    </row>
    <row r="175" spans="1:15" ht="12.75">
      <c r="A175" s="178"/>
      <c r="B175" s="180"/>
      <c r="C175" s="225" t="s">
        <v>259</v>
      </c>
      <c r="D175" s="226"/>
      <c r="E175" s="181">
        <v>625.89</v>
      </c>
      <c r="F175" s="182"/>
      <c r="G175" s="183"/>
      <c r="M175" s="179" t="s">
        <v>259</v>
      </c>
      <c r="O175" s="170"/>
    </row>
    <row r="176" spans="1:104" ht="22.5">
      <c r="A176" s="171">
        <v>28</v>
      </c>
      <c r="B176" s="172" t="s">
        <v>263</v>
      </c>
      <c r="C176" s="173" t="s">
        <v>264</v>
      </c>
      <c r="D176" s="174" t="s">
        <v>220</v>
      </c>
      <c r="E176" s="175">
        <v>203.468</v>
      </c>
      <c r="F176" s="175"/>
      <c r="G176" s="176">
        <f>E176*F176</f>
        <v>0</v>
      </c>
      <c r="O176" s="170">
        <v>2</v>
      </c>
      <c r="AA176" s="146">
        <v>12</v>
      </c>
      <c r="AB176" s="146">
        <v>0</v>
      </c>
      <c r="AC176" s="146">
        <v>17</v>
      </c>
      <c r="AZ176" s="146">
        <v>1</v>
      </c>
      <c r="BA176" s="146">
        <f>IF(AZ176=1,G176,0)</f>
        <v>0</v>
      </c>
      <c r="BB176" s="146">
        <f>IF(AZ176=2,G176,0)</f>
        <v>0</v>
      </c>
      <c r="BC176" s="146">
        <f>IF(AZ176=3,G176,0)</f>
        <v>0</v>
      </c>
      <c r="BD176" s="146">
        <f>IF(AZ176=4,G176,0)</f>
        <v>0</v>
      </c>
      <c r="BE176" s="146">
        <f>IF(AZ176=5,G176,0)</f>
        <v>0</v>
      </c>
      <c r="CA176" s="177">
        <v>12</v>
      </c>
      <c r="CB176" s="177">
        <v>0</v>
      </c>
      <c r="CZ176" s="146">
        <v>0</v>
      </c>
    </row>
    <row r="177" spans="1:15" ht="12.75">
      <c r="A177" s="178"/>
      <c r="B177" s="180"/>
      <c r="C177" s="225" t="s">
        <v>265</v>
      </c>
      <c r="D177" s="226"/>
      <c r="E177" s="181">
        <v>27.5</v>
      </c>
      <c r="F177" s="182"/>
      <c r="G177" s="183"/>
      <c r="M177" s="179" t="s">
        <v>265</v>
      </c>
      <c r="O177" s="170"/>
    </row>
    <row r="178" spans="1:15" ht="12.75">
      <c r="A178" s="178"/>
      <c r="B178" s="180"/>
      <c r="C178" s="225" t="s">
        <v>266</v>
      </c>
      <c r="D178" s="226"/>
      <c r="E178" s="181">
        <v>7.2</v>
      </c>
      <c r="F178" s="182"/>
      <c r="G178" s="183"/>
      <c r="M178" s="179" t="s">
        <v>266</v>
      </c>
      <c r="O178" s="170"/>
    </row>
    <row r="179" spans="1:15" ht="12.75">
      <c r="A179" s="178"/>
      <c r="B179" s="180"/>
      <c r="C179" s="225" t="s">
        <v>267</v>
      </c>
      <c r="D179" s="226"/>
      <c r="E179" s="181">
        <v>28.5</v>
      </c>
      <c r="F179" s="182"/>
      <c r="G179" s="183"/>
      <c r="M179" s="179" t="s">
        <v>267</v>
      </c>
      <c r="O179" s="170"/>
    </row>
    <row r="180" spans="1:15" ht="12.75">
      <c r="A180" s="178"/>
      <c r="B180" s="180"/>
      <c r="C180" s="225" t="s">
        <v>268</v>
      </c>
      <c r="D180" s="226"/>
      <c r="E180" s="181">
        <v>2.72</v>
      </c>
      <c r="F180" s="182"/>
      <c r="G180" s="183"/>
      <c r="M180" s="179" t="s">
        <v>268</v>
      </c>
      <c r="O180" s="170"/>
    </row>
    <row r="181" spans="1:15" ht="12.75">
      <c r="A181" s="178"/>
      <c r="B181" s="180"/>
      <c r="C181" s="225" t="s">
        <v>269</v>
      </c>
      <c r="D181" s="226"/>
      <c r="E181" s="181">
        <v>4.5</v>
      </c>
      <c r="F181" s="182"/>
      <c r="G181" s="183"/>
      <c r="M181" s="179" t="s">
        <v>269</v>
      </c>
      <c r="O181" s="170"/>
    </row>
    <row r="182" spans="1:15" ht="12.75">
      <c r="A182" s="178"/>
      <c r="B182" s="180"/>
      <c r="C182" s="225" t="s">
        <v>270</v>
      </c>
      <c r="D182" s="226"/>
      <c r="E182" s="181">
        <v>5.2</v>
      </c>
      <c r="F182" s="182"/>
      <c r="G182" s="183"/>
      <c r="M182" s="179" t="s">
        <v>270</v>
      </c>
      <c r="O182" s="170"/>
    </row>
    <row r="183" spans="1:15" ht="12.75">
      <c r="A183" s="178"/>
      <c r="B183" s="180"/>
      <c r="C183" s="225" t="s">
        <v>268</v>
      </c>
      <c r="D183" s="226"/>
      <c r="E183" s="181">
        <v>2.72</v>
      </c>
      <c r="F183" s="182"/>
      <c r="G183" s="183"/>
      <c r="M183" s="179" t="s">
        <v>268</v>
      </c>
      <c r="O183" s="170"/>
    </row>
    <row r="184" spans="1:15" ht="12.75">
      <c r="A184" s="178"/>
      <c r="B184" s="180"/>
      <c r="C184" s="225" t="s">
        <v>271</v>
      </c>
      <c r="D184" s="226"/>
      <c r="E184" s="181">
        <v>1.7</v>
      </c>
      <c r="F184" s="182"/>
      <c r="G184" s="183"/>
      <c r="M184" s="179" t="s">
        <v>271</v>
      </c>
      <c r="O184" s="170"/>
    </row>
    <row r="185" spans="1:15" ht="12.75">
      <c r="A185" s="178"/>
      <c r="B185" s="180"/>
      <c r="C185" s="225" t="s">
        <v>272</v>
      </c>
      <c r="D185" s="226"/>
      <c r="E185" s="181">
        <v>7.848</v>
      </c>
      <c r="F185" s="182"/>
      <c r="G185" s="183"/>
      <c r="M185" s="179" t="s">
        <v>272</v>
      </c>
      <c r="O185" s="170"/>
    </row>
    <row r="186" spans="1:15" ht="12.75">
      <c r="A186" s="178"/>
      <c r="B186" s="180"/>
      <c r="C186" s="225" t="s">
        <v>273</v>
      </c>
      <c r="D186" s="226"/>
      <c r="E186" s="181">
        <v>5.9</v>
      </c>
      <c r="F186" s="182"/>
      <c r="G186" s="183"/>
      <c r="M186" s="179" t="s">
        <v>273</v>
      </c>
      <c r="O186" s="170"/>
    </row>
    <row r="187" spans="1:15" ht="12.75">
      <c r="A187" s="178"/>
      <c r="B187" s="180"/>
      <c r="C187" s="225" t="s">
        <v>274</v>
      </c>
      <c r="D187" s="226"/>
      <c r="E187" s="181">
        <v>10.6</v>
      </c>
      <c r="F187" s="182"/>
      <c r="G187" s="183"/>
      <c r="M187" s="179" t="s">
        <v>274</v>
      </c>
      <c r="O187" s="170"/>
    </row>
    <row r="188" spans="1:15" ht="12.75">
      <c r="A188" s="178"/>
      <c r="B188" s="180"/>
      <c r="C188" s="225" t="s">
        <v>275</v>
      </c>
      <c r="D188" s="226"/>
      <c r="E188" s="181">
        <v>5.8</v>
      </c>
      <c r="F188" s="182"/>
      <c r="G188" s="183"/>
      <c r="M188" s="179" t="s">
        <v>275</v>
      </c>
      <c r="O188" s="170"/>
    </row>
    <row r="189" spans="1:15" ht="12.75">
      <c r="A189" s="178"/>
      <c r="B189" s="180"/>
      <c r="C189" s="225" t="s">
        <v>276</v>
      </c>
      <c r="D189" s="226"/>
      <c r="E189" s="181">
        <v>11.7</v>
      </c>
      <c r="F189" s="182"/>
      <c r="G189" s="183"/>
      <c r="M189" s="179" t="s">
        <v>276</v>
      </c>
      <c r="O189" s="170"/>
    </row>
    <row r="190" spans="1:15" ht="12.75">
      <c r="A190" s="178"/>
      <c r="B190" s="180"/>
      <c r="C190" s="225" t="s">
        <v>277</v>
      </c>
      <c r="D190" s="226"/>
      <c r="E190" s="181">
        <v>33</v>
      </c>
      <c r="F190" s="182"/>
      <c r="G190" s="183"/>
      <c r="M190" s="179" t="s">
        <v>277</v>
      </c>
      <c r="O190" s="170"/>
    </row>
    <row r="191" spans="1:15" ht="12.75">
      <c r="A191" s="178"/>
      <c r="B191" s="180"/>
      <c r="C191" s="225" t="s">
        <v>267</v>
      </c>
      <c r="D191" s="226"/>
      <c r="E191" s="181">
        <v>28.5</v>
      </c>
      <c r="F191" s="182"/>
      <c r="G191" s="183"/>
      <c r="M191" s="179" t="s">
        <v>267</v>
      </c>
      <c r="O191" s="170"/>
    </row>
    <row r="192" spans="1:15" ht="12.75">
      <c r="A192" s="178"/>
      <c r="B192" s="180"/>
      <c r="C192" s="225" t="s">
        <v>278</v>
      </c>
      <c r="D192" s="226"/>
      <c r="E192" s="181">
        <v>11.08</v>
      </c>
      <c r="F192" s="182"/>
      <c r="G192" s="183"/>
      <c r="M192" s="179" t="s">
        <v>278</v>
      </c>
      <c r="O192" s="170"/>
    </row>
    <row r="193" spans="1:15" ht="12.75">
      <c r="A193" s="178"/>
      <c r="B193" s="180"/>
      <c r="C193" s="225" t="s">
        <v>279</v>
      </c>
      <c r="D193" s="226"/>
      <c r="E193" s="181">
        <v>9</v>
      </c>
      <c r="F193" s="182"/>
      <c r="G193" s="183"/>
      <c r="M193" s="179" t="s">
        <v>279</v>
      </c>
      <c r="O193" s="170"/>
    </row>
    <row r="194" spans="1:104" ht="22.5">
      <c r="A194" s="171">
        <v>29</v>
      </c>
      <c r="B194" s="172" t="s">
        <v>280</v>
      </c>
      <c r="C194" s="173" t="s">
        <v>281</v>
      </c>
      <c r="D194" s="174" t="s">
        <v>124</v>
      </c>
      <c r="E194" s="175">
        <v>710.9236</v>
      </c>
      <c r="F194" s="175"/>
      <c r="G194" s="176">
        <f>E194*F194</f>
        <v>0</v>
      </c>
      <c r="O194" s="170">
        <v>2</v>
      </c>
      <c r="AA194" s="146">
        <v>12</v>
      </c>
      <c r="AB194" s="146">
        <v>0</v>
      </c>
      <c r="AC194" s="146">
        <v>18</v>
      </c>
      <c r="AZ194" s="146">
        <v>1</v>
      </c>
      <c r="BA194" s="146">
        <f>IF(AZ194=1,G194,0)</f>
        <v>0</v>
      </c>
      <c r="BB194" s="146">
        <f>IF(AZ194=2,G194,0)</f>
        <v>0</v>
      </c>
      <c r="BC194" s="146">
        <f>IF(AZ194=3,G194,0)</f>
        <v>0</v>
      </c>
      <c r="BD194" s="146">
        <f>IF(AZ194=4,G194,0)</f>
        <v>0</v>
      </c>
      <c r="BE194" s="146">
        <f>IF(AZ194=5,G194,0)</f>
        <v>0</v>
      </c>
      <c r="CA194" s="177">
        <v>12</v>
      </c>
      <c r="CB194" s="177">
        <v>0</v>
      </c>
      <c r="CZ194" s="146">
        <v>0.03487</v>
      </c>
    </row>
    <row r="195" spans="1:15" ht="12.75">
      <c r="A195" s="178"/>
      <c r="B195" s="180"/>
      <c r="C195" s="225" t="s">
        <v>233</v>
      </c>
      <c r="D195" s="226"/>
      <c r="E195" s="181">
        <v>158.4</v>
      </c>
      <c r="F195" s="182"/>
      <c r="G195" s="183"/>
      <c r="M195" s="179" t="s">
        <v>233</v>
      </c>
      <c r="O195" s="170"/>
    </row>
    <row r="196" spans="1:15" ht="12.75">
      <c r="A196" s="178"/>
      <c r="B196" s="180"/>
      <c r="C196" s="225" t="s">
        <v>191</v>
      </c>
      <c r="D196" s="226"/>
      <c r="E196" s="181">
        <v>-15</v>
      </c>
      <c r="F196" s="182"/>
      <c r="G196" s="183"/>
      <c r="M196" s="179" t="s">
        <v>191</v>
      </c>
      <c r="O196" s="170"/>
    </row>
    <row r="197" spans="1:15" ht="12.75">
      <c r="A197" s="178"/>
      <c r="B197" s="180"/>
      <c r="C197" s="225" t="s">
        <v>192</v>
      </c>
      <c r="D197" s="226"/>
      <c r="E197" s="181">
        <v>-3.75</v>
      </c>
      <c r="F197" s="182"/>
      <c r="G197" s="183"/>
      <c r="M197" s="179" t="s">
        <v>192</v>
      </c>
      <c r="O197" s="170"/>
    </row>
    <row r="198" spans="1:15" ht="12.75">
      <c r="A198" s="178"/>
      <c r="B198" s="180"/>
      <c r="C198" s="225" t="s">
        <v>234</v>
      </c>
      <c r="D198" s="226"/>
      <c r="E198" s="181">
        <v>-15.75</v>
      </c>
      <c r="F198" s="182"/>
      <c r="G198" s="183"/>
      <c r="M198" s="179" t="s">
        <v>234</v>
      </c>
      <c r="O198" s="170"/>
    </row>
    <row r="199" spans="1:15" ht="12.75">
      <c r="A199" s="178"/>
      <c r="B199" s="180"/>
      <c r="C199" s="225" t="s">
        <v>235</v>
      </c>
      <c r="D199" s="226"/>
      <c r="E199" s="181">
        <v>5.456</v>
      </c>
      <c r="F199" s="182"/>
      <c r="G199" s="183"/>
      <c r="M199" s="179" t="s">
        <v>235</v>
      </c>
      <c r="O199" s="170"/>
    </row>
    <row r="200" spans="1:15" ht="12.75">
      <c r="A200" s="178"/>
      <c r="B200" s="180"/>
      <c r="C200" s="225" t="s">
        <v>236</v>
      </c>
      <c r="D200" s="226"/>
      <c r="E200" s="181">
        <v>44.15</v>
      </c>
      <c r="F200" s="182"/>
      <c r="G200" s="183"/>
      <c r="M200" s="179" t="s">
        <v>236</v>
      </c>
      <c r="O200" s="170"/>
    </row>
    <row r="201" spans="1:15" ht="12.75">
      <c r="A201" s="178"/>
      <c r="B201" s="180"/>
      <c r="C201" s="225" t="s">
        <v>237</v>
      </c>
      <c r="D201" s="226"/>
      <c r="E201" s="181">
        <v>-0.72</v>
      </c>
      <c r="F201" s="182"/>
      <c r="G201" s="183"/>
      <c r="M201" s="179" t="s">
        <v>237</v>
      </c>
      <c r="O201" s="170"/>
    </row>
    <row r="202" spans="1:15" ht="12.75">
      <c r="A202" s="178"/>
      <c r="B202" s="180"/>
      <c r="C202" s="225" t="s">
        <v>238</v>
      </c>
      <c r="D202" s="226"/>
      <c r="E202" s="181">
        <v>-2.25</v>
      </c>
      <c r="F202" s="182"/>
      <c r="G202" s="183"/>
      <c r="M202" s="179" t="s">
        <v>238</v>
      </c>
      <c r="O202" s="170"/>
    </row>
    <row r="203" spans="1:15" ht="12.75">
      <c r="A203" s="178"/>
      <c r="B203" s="180"/>
      <c r="C203" s="225" t="s">
        <v>239</v>
      </c>
      <c r="D203" s="226"/>
      <c r="E203" s="181">
        <v>-2.04</v>
      </c>
      <c r="F203" s="182"/>
      <c r="G203" s="183"/>
      <c r="M203" s="179" t="s">
        <v>239</v>
      </c>
      <c r="O203" s="170"/>
    </row>
    <row r="204" spans="1:15" ht="12.75">
      <c r="A204" s="178"/>
      <c r="B204" s="180"/>
      <c r="C204" s="225" t="s">
        <v>240</v>
      </c>
      <c r="D204" s="226"/>
      <c r="E204" s="181">
        <v>19.76</v>
      </c>
      <c r="F204" s="182"/>
      <c r="G204" s="183"/>
      <c r="M204" s="179" t="s">
        <v>240</v>
      </c>
      <c r="O204" s="170"/>
    </row>
    <row r="205" spans="1:15" ht="12.75">
      <c r="A205" s="178"/>
      <c r="B205" s="180"/>
      <c r="C205" s="225" t="s">
        <v>237</v>
      </c>
      <c r="D205" s="226"/>
      <c r="E205" s="181">
        <v>-0.72</v>
      </c>
      <c r="F205" s="182"/>
      <c r="G205" s="183"/>
      <c r="M205" s="179" t="s">
        <v>237</v>
      </c>
      <c r="O205" s="170"/>
    </row>
    <row r="206" spans="1:15" ht="12.75">
      <c r="A206" s="178"/>
      <c r="B206" s="180"/>
      <c r="C206" s="225" t="s">
        <v>282</v>
      </c>
      <c r="D206" s="226"/>
      <c r="E206" s="181">
        <v>5.5</v>
      </c>
      <c r="F206" s="182"/>
      <c r="G206" s="183"/>
      <c r="M206" s="179" t="s">
        <v>282</v>
      </c>
      <c r="O206" s="170"/>
    </row>
    <row r="207" spans="1:15" ht="12.75">
      <c r="A207" s="178"/>
      <c r="B207" s="180"/>
      <c r="C207" s="225" t="s">
        <v>283</v>
      </c>
      <c r="D207" s="226"/>
      <c r="E207" s="181">
        <v>1.44</v>
      </c>
      <c r="F207" s="182"/>
      <c r="G207" s="183"/>
      <c r="M207" s="179" t="s">
        <v>283</v>
      </c>
      <c r="O207" s="170"/>
    </row>
    <row r="208" spans="1:15" ht="12.75">
      <c r="A208" s="178"/>
      <c r="B208" s="180"/>
      <c r="C208" s="225" t="s">
        <v>284</v>
      </c>
      <c r="D208" s="226"/>
      <c r="E208" s="181">
        <v>5.7</v>
      </c>
      <c r="F208" s="182"/>
      <c r="G208" s="183"/>
      <c r="M208" s="179" t="s">
        <v>284</v>
      </c>
      <c r="O208" s="170"/>
    </row>
    <row r="209" spans="1:15" ht="12.75">
      <c r="A209" s="178"/>
      <c r="B209" s="180"/>
      <c r="C209" s="225" t="s">
        <v>285</v>
      </c>
      <c r="D209" s="226"/>
      <c r="E209" s="181">
        <v>0.544</v>
      </c>
      <c r="F209" s="182"/>
      <c r="G209" s="183"/>
      <c r="M209" s="179" t="s">
        <v>285</v>
      </c>
      <c r="O209" s="170"/>
    </row>
    <row r="210" spans="1:15" ht="12.75">
      <c r="A210" s="178"/>
      <c r="B210" s="180"/>
      <c r="C210" s="225" t="s">
        <v>286</v>
      </c>
      <c r="D210" s="226"/>
      <c r="E210" s="181">
        <v>0.9</v>
      </c>
      <c r="F210" s="182"/>
      <c r="G210" s="183"/>
      <c r="M210" s="179" t="s">
        <v>286</v>
      </c>
      <c r="O210" s="170"/>
    </row>
    <row r="211" spans="1:15" ht="12.75">
      <c r="A211" s="178"/>
      <c r="B211" s="180"/>
      <c r="C211" s="225" t="s">
        <v>168</v>
      </c>
      <c r="D211" s="226"/>
      <c r="E211" s="181">
        <v>1.04</v>
      </c>
      <c r="F211" s="182"/>
      <c r="G211" s="183"/>
      <c r="M211" s="179" t="s">
        <v>168</v>
      </c>
      <c r="O211" s="170"/>
    </row>
    <row r="212" spans="1:15" ht="12.75">
      <c r="A212" s="178"/>
      <c r="B212" s="180"/>
      <c r="C212" s="225" t="s">
        <v>285</v>
      </c>
      <c r="D212" s="226"/>
      <c r="E212" s="181">
        <v>0.544</v>
      </c>
      <c r="F212" s="182"/>
      <c r="G212" s="183"/>
      <c r="M212" s="179" t="s">
        <v>285</v>
      </c>
      <c r="O212" s="170"/>
    </row>
    <row r="213" spans="1:15" ht="12.75">
      <c r="A213" s="178"/>
      <c r="B213" s="180"/>
      <c r="C213" s="225" t="s">
        <v>170</v>
      </c>
      <c r="D213" s="226"/>
      <c r="E213" s="181">
        <v>0.17</v>
      </c>
      <c r="F213" s="182"/>
      <c r="G213" s="183"/>
      <c r="M213" s="179" t="s">
        <v>170</v>
      </c>
      <c r="O213" s="170"/>
    </row>
    <row r="214" spans="1:15" ht="12.75">
      <c r="A214" s="178"/>
      <c r="B214" s="180"/>
      <c r="C214" s="225" t="s">
        <v>241</v>
      </c>
      <c r="D214" s="226"/>
      <c r="E214" s="181">
        <v>114.17</v>
      </c>
      <c r="F214" s="182"/>
      <c r="G214" s="183"/>
      <c r="M214" s="179" t="s">
        <v>241</v>
      </c>
      <c r="O214" s="170"/>
    </row>
    <row r="215" spans="1:15" ht="12.75">
      <c r="A215" s="178"/>
      <c r="B215" s="180"/>
      <c r="C215" s="225" t="s">
        <v>242</v>
      </c>
      <c r="D215" s="226"/>
      <c r="E215" s="181">
        <v>-6.7522</v>
      </c>
      <c r="F215" s="182"/>
      <c r="G215" s="183"/>
      <c r="M215" s="179" t="s">
        <v>242</v>
      </c>
      <c r="O215" s="170"/>
    </row>
    <row r="216" spans="1:15" ht="12.75">
      <c r="A216" s="178"/>
      <c r="B216" s="180"/>
      <c r="C216" s="225" t="s">
        <v>243</v>
      </c>
      <c r="D216" s="226"/>
      <c r="E216" s="181">
        <v>-2.99</v>
      </c>
      <c r="F216" s="182"/>
      <c r="G216" s="183"/>
      <c r="M216" s="179" t="s">
        <v>243</v>
      </c>
      <c r="O216" s="170"/>
    </row>
    <row r="217" spans="1:15" ht="12.75">
      <c r="A217" s="178"/>
      <c r="B217" s="180"/>
      <c r="C217" s="225" t="s">
        <v>244</v>
      </c>
      <c r="D217" s="226"/>
      <c r="E217" s="181">
        <v>-5.7</v>
      </c>
      <c r="F217" s="182"/>
      <c r="G217" s="183"/>
      <c r="M217" s="179" t="s">
        <v>244</v>
      </c>
      <c r="O217" s="170"/>
    </row>
    <row r="218" spans="1:15" ht="12.75">
      <c r="A218" s="178"/>
      <c r="B218" s="180"/>
      <c r="C218" s="225" t="s">
        <v>245</v>
      </c>
      <c r="D218" s="226"/>
      <c r="E218" s="181">
        <v>-3.225</v>
      </c>
      <c r="F218" s="182"/>
      <c r="G218" s="183"/>
      <c r="M218" s="179" t="s">
        <v>245</v>
      </c>
      <c r="O218" s="170"/>
    </row>
    <row r="219" spans="1:15" ht="12.75">
      <c r="A219" s="178"/>
      <c r="B219" s="180"/>
      <c r="C219" s="225" t="s">
        <v>246</v>
      </c>
      <c r="D219" s="226"/>
      <c r="E219" s="181">
        <v>-6.02</v>
      </c>
      <c r="F219" s="182"/>
      <c r="G219" s="183"/>
      <c r="M219" s="179" t="s">
        <v>246</v>
      </c>
      <c r="O219" s="170"/>
    </row>
    <row r="220" spans="1:15" ht="12.75">
      <c r="A220" s="178"/>
      <c r="B220" s="180"/>
      <c r="C220" s="225" t="s">
        <v>287</v>
      </c>
      <c r="D220" s="226"/>
      <c r="E220" s="181">
        <v>4.7088</v>
      </c>
      <c r="F220" s="182"/>
      <c r="G220" s="183"/>
      <c r="M220" s="179" t="s">
        <v>287</v>
      </c>
      <c r="O220" s="170"/>
    </row>
    <row r="221" spans="1:15" ht="12.75">
      <c r="A221" s="178"/>
      <c r="B221" s="180"/>
      <c r="C221" s="225" t="s">
        <v>172</v>
      </c>
      <c r="D221" s="226"/>
      <c r="E221" s="181">
        <v>1.18</v>
      </c>
      <c r="F221" s="182"/>
      <c r="G221" s="183"/>
      <c r="M221" s="179" t="s">
        <v>172</v>
      </c>
      <c r="O221" s="170"/>
    </row>
    <row r="222" spans="1:15" ht="12.75">
      <c r="A222" s="178"/>
      <c r="B222" s="180"/>
      <c r="C222" s="225" t="s">
        <v>288</v>
      </c>
      <c r="D222" s="226"/>
      <c r="E222" s="181">
        <v>2.12</v>
      </c>
      <c r="F222" s="182"/>
      <c r="G222" s="183"/>
      <c r="M222" s="179" t="s">
        <v>288</v>
      </c>
      <c r="O222" s="170"/>
    </row>
    <row r="223" spans="1:15" ht="12.75">
      <c r="A223" s="178"/>
      <c r="B223" s="180"/>
      <c r="C223" s="225" t="s">
        <v>289</v>
      </c>
      <c r="D223" s="226"/>
      <c r="E223" s="181">
        <v>1.16</v>
      </c>
      <c r="F223" s="182"/>
      <c r="G223" s="183"/>
      <c r="M223" s="179" t="s">
        <v>289</v>
      </c>
      <c r="O223" s="170"/>
    </row>
    <row r="224" spans="1:15" ht="12.75">
      <c r="A224" s="178"/>
      <c r="B224" s="180"/>
      <c r="C224" s="225" t="s">
        <v>247</v>
      </c>
      <c r="D224" s="226"/>
      <c r="E224" s="181">
        <v>21.84</v>
      </c>
      <c r="F224" s="182"/>
      <c r="G224" s="183"/>
      <c r="M224" s="179" t="s">
        <v>247</v>
      </c>
      <c r="O224" s="170"/>
    </row>
    <row r="225" spans="1:15" ht="12.75">
      <c r="A225" s="178"/>
      <c r="B225" s="180"/>
      <c r="C225" s="225" t="s">
        <v>248</v>
      </c>
      <c r="D225" s="226"/>
      <c r="E225" s="181">
        <v>39.53</v>
      </c>
      <c r="F225" s="182"/>
      <c r="G225" s="183"/>
      <c r="M225" s="179" t="s">
        <v>248</v>
      </c>
      <c r="O225" s="170"/>
    </row>
    <row r="226" spans="1:15" ht="12.75">
      <c r="A226" s="178"/>
      <c r="B226" s="180"/>
      <c r="C226" s="225" t="s">
        <v>249</v>
      </c>
      <c r="D226" s="226"/>
      <c r="E226" s="181">
        <v>-7.65</v>
      </c>
      <c r="F226" s="182"/>
      <c r="G226" s="183"/>
      <c r="M226" s="179" t="s">
        <v>249</v>
      </c>
      <c r="O226" s="170"/>
    </row>
    <row r="227" spans="1:15" ht="12.75">
      <c r="A227" s="178"/>
      <c r="B227" s="180"/>
      <c r="C227" s="225" t="s">
        <v>250</v>
      </c>
      <c r="D227" s="226"/>
      <c r="E227" s="181">
        <v>5.808</v>
      </c>
      <c r="F227" s="182"/>
      <c r="G227" s="183"/>
      <c r="M227" s="179" t="s">
        <v>250</v>
      </c>
      <c r="O227" s="170"/>
    </row>
    <row r="228" spans="1:15" ht="12.75">
      <c r="A228" s="178"/>
      <c r="B228" s="180"/>
      <c r="C228" s="225" t="s">
        <v>251</v>
      </c>
      <c r="D228" s="226"/>
      <c r="E228" s="181">
        <v>168.416</v>
      </c>
      <c r="F228" s="182"/>
      <c r="G228" s="183"/>
      <c r="M228" s="179" t="s">
        <v>251</v>
      </c>
      <c r="O228" s="170"/>
    </row>
    <row r="229" spans="1:15" ht="12.75">
      <c r="A229" s="178"/>
      <c r="B229" s="180"/>
      <c r="C229" s="225" t="s">
        <v>197</v>
      </c>
      <c r="D229" s="226"/>
      <c r="E229" s="181">
        <v>-18</v>
      </c>
      <c r="F229" s="182"/>
      <c r="G229" s="183"/>
      <c r="M229" s="179" t="s">
        <v>197</v>
      </c>
      <c r="O229" s="170"/>
    </row>
    <row r="230" spans="1:15" ht="12.75">
      <c r="A230" s="178"/>
      <c r="B230" s="180"/>
      <c r="C230" s="225" t="s">
        <v>234</v>
      </c>
      <c r="D230" s="226"/>
      <c r="E230" s="181">
        <v>-15.75</v>
      </c>
      <c r="F230" s="182"/>
      <c r="G230" s="183"/>
      <c r="M230" s="179" t="s">
        <v>234</v>
      </c>
      <c r="O230" s="170"/>
    </row>
    <row r="231" spans="1:15" ht="12.75">
      <c r="A231" s="178"/>
      <c r="B231" s="180"/>
      <c r="C231" s="225" t="s">
        <v>290</v>
      </c>
      <c r="D231" s="226"/>
      <c r="E231" s="181">
        <v>2.34</v>
      </c>
      <c r="F231" s="182"/>
      <c r="G231" s="183"/>
      <c r="M231" s="179" t="s">
        <v>290</v>
      </c>
      <c r="O231" s="170"/>
    </row>
    <row r="232" spans="1:15" ht="12.75">
      <c r="A232" s="178"/>
      <c r="B232" s="180"/>
      <c r="C232" s="225" t="s">
        <v>291</v>
      </c>
      <c r="D232" s="226"/>
      <c r="E232" s="181">
        <v>6.6</v>
      </c>
      <c r="F232" s="182"/>
      <c r="G232" s="183"/>
      <c r="M232" s="179" t="s">
        <v>291</v>
      </c>
      <c r="O232" s="170"/>
    </row>
    <row r="233" spans="1:15" ht="12.75">
      <c r="A233" s="178"/>
      <c r="B233" s="180"/>
      <c r="C233" s="225" t="s">
        <v>284</v>
      </c>
      <c r="D233" s="226"/>
      <c r="E233" s="181">
        <v>5.7</v>
      </c>
      <c r="F233" s="182"/>
      <c r="G233" s="183"/>
      <c r="M233" s="179" t="s">
        <v>284</v>
      </c>
      <c r="O233" s="170"/>
    </row>
    <row r="234" spans="1:15" ht="12.75">
      <c r="A234" s="178"/>
      <c r="B234" s="180"/>
      <c r="C234" s="225" t="s">
        <v>252</v>
      </c>
      <c r="D234" s="226"/>
      <c r="E234" s="181">
        <v>49.53</v>
      </c>
      <c r="F234" s="182"/>
      <c r="G234" s="183"/>
      <c r="M234" s="179" t="s">
        <v>252</v>
      </c>
      <c r="O234" s="170"/>
    </row>
    <row r="235" spans="1:15" ht="12.75">
      <c r="A235" s="178"/>
      <c r="B235" s="180"/>
      <c r="C235" s="225" t="s">
        <v>253</v>
      </c>
      <c r="D235" s="226"/>
      <c r="E235" s="181">
        <v>85.68</v>
      </c>
      <c r="F235" s="182"/>
      <c r="G235" s="183"/>
      <c r="M235" s="179" t="s">
        <v>253</v>
      </c>
      <c r="O235" s="170"/>
    </row>
    <row r="236" spans="1:15" ht="12.75">
      <c r="A236" s="178"/>
      <c r="B236" s="180"/>
      <c r="C236" s="225" t="s">
        <v>254</v>
      </c>
      <c r="D236" s="226"/>
      <c r="E236" s="181">
        <v>-5.16</v>
      </c>
      <c r="F236" s="182"/>
      <c r="G236" s="183"/>
      <c r="M236" s="179" t="s">
        <v>254</v>
      </c>
      <c r="O236" s="170"/>
    </row>
    <row r="237" spans="1:15" ht="12.75">
      <c r="A237" s="178"/>
      <c r="B237" s="180"/>
      <c r="C237" s="225" t="s">
        <v>255</v>
      </c>
      <c r="D237" s="226"/>
      <c r="E237" s="181">
        <v>-4.5</v>
      </c>
      <c r="F237" s="182"/>
      <c r="G237" s="183"/>
      <c r="M237" s="179" t="s">
        <v>255</v>
      </c>
      <c r="O237" s="170"/>
    </row>
    <row r="238" spans="1:15" ht="12.75">
      <c r="A238" s="178"/>
      <c r="B238" s="180"/>
      <c r="C238" s="225" t="s">
        <v>292</v>
      </c>
      <c r="D238" s="226"/>
      <c r="E238" s="181">
        <v>2.216</v>
      </c>
      <c r="F238" s="182"/>
      <c r="G238" s="183"/>
      <c r="M238" s="179" t="s">
        <v>292</v>
      </c>
      <c r="O238" s="170"/>
    </row>
    <row r="239" spans="1:15" ht="12.75">
      <c r="A239" s="178"/>
      <c r="B239" s="180"/>
      <c r="C239" s="225" t="s">
        <v>293</v>
      </c>
      <c r="D239" s="226"/>
      <c r="E239" s="181">
        <v>1.8</v>
      </c>
      <c r="F239" s="182"/>
      <c r="G239" s="183"/>
      <c r="M239" s="179" t="s">
        <v>293</v>
      </c>
      <c r="O239" s="170"/>
    </row>
    <row r="240" spans="1:15" ht="12.75">
      <c r="A240" s="178"/>
      <c r="B240" s="180"/>
      <c r="C240" s="225" t="s">
        <v>156</v>
      </c>
      <c r="D240" s="226"/>
      <c r="E240" s="181">
        <v>0</v>
      </c>
      <c r="F240" s="182"/>
      <c r="G240" s="183"/>
      <c r="M240" s="179">
        <v>0</v>
      </c>
      <c r="O240" s="170"/>
    </row>
    <row r="241" spans="1:15" ht="12.75">
      <c r="A241" s="178"/>
      <c r="B241" s="180"/>
      <c r="C241" s="225" t="s">
        <v>294</v>
      </c>
      <c r="D241" s="226"/>
      <c r="E241" s="181">
        <v>8.814</v>
      </c>
      <c r="F241" s="182"/>
      <c r="G241" s="183"/>
      <c r="M241" s="179" t="s">
        <v>294</v>
      </c>
      <c r="O241" s="170"/>
    </row>
    <row r="242" spans="1:15" ht="12.75">
      <c r="A242" s="178"/>
      <c r="B242" s="180"/>
      <c r="C242" s="225" t="s">
        <v>210</v>
      </c>
      <c r="D242" s="226"/>
      <c r="E242" s="181">
        <v>2.74</v>
      </c>
      <c r="F242" s="182"/>
      <c r="G242" s="183"/>
      <c r="M242" s="179" t="s">
        <v>210</v>
      </c>
      <c r="O242" s="170"/>
    </row>
    <row r="243" spans="1:15" ht="12.75">
      <c r="A243" s="178"/>
      <c r="B243" s="180"/>
      <c r="C243" s="225" t="s">
        <v>295</v>
      </c>
      <c r="D243" s="226"/>
      <c r="E243" s="181">
        <v>1.35</v>
      </c>
      <c r="F243" s="182"/>
      <c r="G243" s="183"/>
      <c r="M243" s="179" t="s">
        <v>295</v>
      </c>
      <c r="O243" s="170"/>
    </row>
    <row r="244" spans="1:15" ht="12.75">
      <c r="A244" s="178"/>
      <c r="B244" s="180"/>
      <c r="C244" s="225" t="s">
        <v>296</v>
      </c>
      <c r="D244" s="226"/>
      <c r="E244" s="181">
        <v>3.8</v>
      </c>
      <c r="F244" s="182"/>
      <c r="G244" s="183"/>
      <c r="M244" s="179" t="s">
        <v>296</v>
      </c>
      <c r="O244" s="170"/>
    </row>
    <row r="245" spans="1:15" ht="12.75">
      <c r="A245" s="178"/>
      <c r="B245" s="180"/>
      <c r="C245" s="225" t="s">
        <v>297</v>
      </c>
      <c r="D245" s="226"/>
      <c r="E245" s="181">
        <v>3.594</v>
      </c>
      <c r="F245" s="182"/>
      <c r="G245" s="183"/>
      <c r="M245" s="179" t="s">
        <v>297</v>
      </c>
      <c r="O245" s="170"/>
    </row>
    <row r="246" spans="1:15" ht="12.75">
      <c r="A246" s="178"/>
      <c r="B246" s="180"/>
      <c r="C246" s="225" t="s">
        <v>298</v>
      </c>
      <c r="D246" s="226"/>
      <c r="E246" s="181">
        <v>8.046</v>
      </c>
      <c r="F246" s="182"/>
      <c r="G246" s="183"/>
      <c r="M246" s="179" t="s">
        <v>298</v>
      </c>
      <c r="O246" s="170"/>
    </row>
    <row r="247" spans="1:15" ht="12.75">
      <c r="A247" s="178"/>
      <c r="B247" s="180"/>
      <c r="C247" s="225" t="s">
        <v>299</v>
      </c>
      <c r="D247" s="226"/>
      <c r="E247" s="181">
        <v>5.85</v>
      </c>
      <c r="F247" s="182"/>
      <c r="G247" s="183"/>
      <c r="M247" s="179" t="s">
        <v>299</v>
      </c>
      <c r="O247" s="170"/>
    </row>
    <row r="248" spans="1:15" ht="12.75">
      <c r="A248" s="178"/>
      <c r="B248" s="180"/>
      <c r="C248" s="225" t="s">
        <v>156</v>
      </c>
      <c r="D248" s="226"/>
      <c r="E248" s="181">
        <v>0</v>
      </c>
      <c r="F248" s="182"/>
      <c r="G248" s="183"/>
      <c r="M248" s="179">
        <v>0</v>
      </c>
      <c r="O248" s="170"/>
    </row>
    <row r="249" spans="1:15" ht="12.75">
      <c r="A249" s="178"/>
      <c r="B249" s="180"/>
      <c r="C249" s="225" t="s">
        <v>300</v>
      </c>
      <c r="D249" s="226"/>
      <c r="E249" s="181">
        <v>36.304</v>
      </c>
      <c r="F249" s="182"/>
      <c r="G249" s="183"/>
      <c r="M249" s="179" t="s">
        <v>300</v>
      </c>
      <c r="O249" s="170"/>
    </row>
    <row r="250" spans="1:104" ht="12.75">
      <c r="A250" s="171">
        <v>30</v>
      </c>
      <c r="B250" s="172" t="s">
        <v>301</v>
      </c>
      <c r="C250" s="173" t="s">
        <v>302</v>
      </c>
      <c r="D250" s="174" t="s">
        <v>220</v>
      </c>
      <c r="E250" s="175">
        <v>14.4</v>
      </c>
      <c r="F250" s="175"/>
      <c r="G250" s="176">
        <f>E250*F250</f>
        <v>0</v>
      </c>
      <c r="O250" s="170">
        <v>2</v>
      </c>
      <c r="AA250" s="146">
        <v>12</v>
      </c>
      <c r="AB250" s="146">
        <v>0</v>
      </c>
      <c r="AC250" s="146">
        <v>19</v>
      </c>
      <c r="AZ250" s="146">
        <v>1</v>
      </c>
      <c r="BA250" s="146">
        <f>IF(AZ250=1,G250,0)</f>
        <v>0</v>
      </c>
      <c r="BB250" s="146">
        <f>IF(AZ250=2,G250,0)</f>
        <v>0</v>
      </c>
      <c r="BC250" s="146">
        <f>IF(AZ250=3,G250,0)</f>
        <v>0</v>
      </c>
      <c r="BD250" s="146">
        <f>IF(AZ250=4,G250,0)</f>
        <v>0</v>
      </c>
      <c r="BE250" s="146">
        <f>IF(AZ250=5,G250,0)</f>
        <v>0</v>
      </c>
      <c r="CA250" s="177">
        <v>12</v>
      </c>
      <c r="CB250" s="177">
        <v>0</v>
      </c>
      <c r="CZ250" s="146">
        <v>0.000510000000000233</v>
      </c>
    </row>
    <row r="251" spans="1:57" ht="12.75">
      <c r="A251" s="184"/>
      <c r="B251" s="185" t="s">
        <v>76</v>
      </c>
      <c r="C251" s="186" t="str">
        <f>CONCATENATE(B97," ",C97)</f>
        <v>62 Úpravy povrchů vnější</v>
      </c>
      <c r="D251" s="187"/>
      <c r="E251" s="188"/>
      <c r="F251" s="189"/>
      <c r="G251" s="190">
        <f>SUM(G97:G250)</f>
        <v>0</v>
      </c>
      <c r="O251" s="170">
        <v>4</v>
      </c>
      <c r="BA251" s="191">
        <f>SUM(BA97:BA250)</f>
        <v>0</v>
      </c>
      <c r="BB251" s="191">
        <f>SUM(BB97:BB250)</f>
        <v>0</v>
      </c>
      <c r="BC251" s="191">
        <f>SUM(BC97:BC250)</f>
        <v>0</v>
      </c>
      <c r="BD251" s="191">
        <f>SUM(BD97:BD250)</f>
        <v>0</v>
      </c>
      <c r="BE251" s="191">
        <f>SUM(BE97:BE250)</f>
        <v>0</v>
      </c>
    </row>
    <row r="252" spans="1:15" ht="12.75">
      <c r="A252" s="163" t="s">
        <v>74</v>
      </c>
      <c r="B252" s="164" t="s">
        <v>303</v>
      </c>
      <c r="C252" s="165" t="s">
        <v>304</v>
      </c>
      <c r="D252" s="166"/>
      <c r="E252" s="167"/>
      <c r="F252" s="167"/>
      <c r="G252" s="168"/>
      <c r="H252" s="169"/>
      <c r="I252" s="169"/>
      <c r="O252" s="170">
        <v>1</v>
      </c>
    </row>
    <row r="253" spans="1:104" ht="22.5">
      <c r="A253" s="171">
        <v>31</v>
      </c>
      <c r="B253" s="172" t="s">
        <v>305</v>
      </c>
      <c r="C253" s="173" t="s">
        <v>306</v>
      </c>
      <c r="D253" s="174" t="s">
        <v>124</v>
      </c>
      <c r="E253" s="175">
        <v>81.585</v>
      </c>
      <c r="F253" s="175"/>
      <c r="G253" s="176">
        <f>E253*F253</f>
        <v>0</v>
      </c>
      <c r="O253" s="170">
        <v>2</v>
      </c>
      <c r="AA253" s="146">
        <v>12</v>
      </c>
      <c r="AB253" s="146">
        <v>0</v>
      </c>
      <c r="AC253" s="146">
        <v>20</v>
      </c>
      <c r="AZ253" s="146">
        <v>1</v>
      </c>
      <c r="BA253" s="146">
        <f>IF(AZ253=1,G253,0)</f>
        <v>0</v>
      </c>
      <c r="BB253" s="146">
        <f>IF(AZ253=2,G253,0)</f>
        <v>0</v>
      </c>
      <c r="BC253" s="146">
        <f>IF(AZ253=3,G253,0)</f>
        <v>0</v>
      </c>
      <c r="BD253" s="146">
        <f>IF(AZ253=4,G253,0)</f>
        <v>0</v>
      </c>
      <c r="BE253" s="146">
        <f>IF(AZ253=5,G253,0)</f>
        <v>0</v>
      </c>
      <c r="CA253" s="177">
        <v>12</v>
      </c>
      <c r="CB253" s="177">
        <v>0</v>
      </c>
      <c r="CZ253" s="146">
        <v>0.04386</v>
      </c>
    </row>
    <row r="254" spans="1:15" ht="12.75">
      <c r="A254" s="178"/>
      <c r="B254" s="180"/>
      <c r="C254" s="225" t="s">
        <v>307</v>
      </c>
      <c r="D254" s="226"/>
      <c r="E254" s="181">
        <v>81.585</v>
      </c>
      <c r="F254" s="182"/>
      <c r="G254" s="183"/>
      <c r="M254" s="179" t="s">
        <v>307</v>
      </c>
      <c r="O254" s="170"/>
    </row>
    <row r="255" spans="1:57" ht="12.75">
      <c r="A255" s="184"/>
      <c r="B255" s="185" t="s">
        <v>76</v>
      </c>
      <c r="C255" s="186" t="str">
        <f>CONCATENATE(B252," ",C252)</f>
        <v>63 Podlahy a podlahové konstrukce</v>
      </c>
      <c r="D255" s="187"/>
      <c r="E255" s="188"/>
      <c r="F255" s="189"/>
      <c r="G255" s="190">
        <f>SUM(G252:G254)</f>
        <v>0</v>
      </c>
      <c r="O255" s="170">
        <v>4</v>
      </c>
      <c r="BA255" s="191">
        <f>SUM(BA252:BA254)</f>
        <v>0</v>
      </c>
      <c r="BB255" s="191">
        <f>SUM(BB252:BB254)</f>
        <v>0</v>
      </c>
      <c r="BC255" s="191">
        <f>SUM(BC252:BC254)</f>
        <v>0</v>
      </c>
      <c r="BD255" s="191">
        <f>SUM(BD252:BD254)</f>
        <v>0</v>
      </c>
      <c r="BE255" s="191">
        <f>SUM(BE252:BE254)</f>
        <v>0</v>
      </c>
    </row>
    <row r="256" spans="1:15" ht="12.75">
      <c r="A256" s="163" t="s">
        <v>74</v>
      </c>
      <c r="B256" s="164" t="s">
        <v>308</v>
      </c>
      <c r="C256" s="165" t="s">
        <v>309</v>
      </c>
      <c r="D256" s="166"/>
      <c r="E256" s="167"/>
      <c r="F256" s="167"/>
      <c r="G256" s="168"/>
      <c r="H256" s="169"/>
      <c r="I256" s="169"/>
      <c r="O256" s="170">
        <v>1</v>
      </c>
    </row>
    <row r="257" spans="1:104" ht="12.75">
      <c r="A257" s="171">
        <v>32</v>
      </c>
      <c r="B257" s="172" t="s">
        <v>310</v>
      </c>
      <c r="C257" s="173" t="s">
        <v>311</v>
      </c>
      <c r="D257" s="174" t="s">
        <v>124</v>
      </c>
      <c r="E257" s="175">
        <v>731.95</v>
      </c>
      <c r="F257" s="175"/>
      <c r="G257" s="176">
        <f>E257*F257</f>
        <v>0</v>
      </c>
      <c r="O257" s="170">
        <v>2</v>
      </c>
      <c r="AA257" s="146">
        <v>1</v>
      </c>
      <c r="AB257" s="146">
        <v>1</v>
      </c>
      <c r="AC257" s="146">
        <v>1</v>
      </c>
      <c r="AZ257" s="146">
        <v>1</v>
      </c>
      <c r="BA257" s="146">
        <f>IF(AZ257=1,G257,0)</f>
        <v>0</v>
      </c>
      <c r="BB257" s="146">
        <f>IF(AZ257=2,G257,0)</f>
        <v>0</v>
      </c>
      <c r="BC257" s="146">
        <f>IF(AZ257=3,G257,0)</f>
        <v>0</v>
      </c>
      <c r="BD257" s="146">
        <f>IF(AZ257=4,G257,0)</f>
        <v>0</v>
      </c>
      <c r="BE257" s="146">
        <f>IF(AZ257=5,G257,0)</f>
        <v>0</v>
      </c>
      <c r="CA257" s="177">
        <v>1</v>
      </c>
      <c r="CB257" s="177">
        <v>1</v>
      </c>
      <c r="CZ257" s="146">
        <v>0.0242599999999982</v>
      </c>
    </row>
    <row r="258" spans="1:15" ht="12.75">
      <c r="A258" s="178"/>
      <c r="B258" s="180"/>
      <c r="C258" s="225" t="s">
        <v>312</v>
      </c>
      <c r="D258" s="226"/>
      <c r="E258" s="181">
        <v>445.55</v>
      </c>
      <c r="F258" s="182"/>
      <c r="G258" s="183"/>
      <c r="M258" s="179" t="s">
        <v>312</v>
      </c>
      <c r="O258" s="170"/>
    </row>
    <row r="259" spans="1:15" ht="12.75">
      <c r="A259" s="178"/>
      <c r="B259" s="180"/>
      <c r="C259" s="225" t="s">
        <v>313</v>
      </c>
      <c r="D259" s="226"/>
      <c r="E259" s="181">
        <v>172</v>
      </c>
      <c r="F259" s="182"/>
      <c r="G259" s="183"/>
      <c r="M259" s="179" t="s">
        <v>313</v>
      </c>
      <c r="O259" s="170"/>
    </row>
    <row r="260" spans="1:15" ht="12.75">
      <c r="A260" s="178"/>
      <c r="B260" s="180"/>
      <c r="C260" s="225" t="s">
        <v>314</v>
      </c>
      <c r="D260" s="226"/>
      <c r="E260" s="181">
        <v>57.4</v>
      </c>
      <c r="F260" s="182"/>
      <c r="G260" s="183"/>
      <c r="M260" s="179" t="s">
        <v>314</v>
      </c>
      <c r="O260" s="170"/>
    </row>
    <row r="261" spans="1:15" ht="12.75">
      <c r="A261" s="178"/>
      <c r="B261" s="180"/>
      <c r="C261" s="225" t="s">
        <v>315</v>
      </c>
      <c r="D261" s="226"/>
      <c r="E261" s="181">
        <v>57</v>
      </c>
      <c r="F261" s="182"/>
      <c r="G261" s="183"/>
      <c r="M261" s="179" t="s">
        <v>315</v>
      </c>
      <c r="O261" s="170"/>
    </row>
    <row r="262" spans="1:104" ht="12.75">
      <c r="A262" s="171">
        <v>33</v>
      </c>
      <c r="B262" s="172" t="s">
        <v>316</v>
      </c>
      <c r="C262" s="173" t="s">
        <v>317</v>
      </c>
      <c r="D262" s="174" t="s">
        <v>124</v>
      </c>
      <c r="E262" s="175">
        <v>617.55</v>
      </c>
      <c r="F262" s="175"/>
      <c r="G262" s="176">
        <f>E262*F262</f>
        <v>0</v>
      </c>
      <c r="O262" s="170">
        <v>2</v>
      </c>
      <c r="AA262" s="146">
        <v>1</v>
      </c>
      <c r="AB262" s="146">
        <v>1</v>
      </c>
      <c r="AC262" s="146">
        <v>1</v>
      </c>
      <c r="AZ262" s="146">
        <v>1</v>
      </c>
      <c r="BA262" s="146">
        <f>IF(AZ262=1,G262,0)</f>
        <v>0</v>
      </c>
      <c r="BB262" s="146">
        <f>IF(AZ262=2,G262,0)</f>
        <v>0</v>
      </c>
      <c r="BC262" s="146">
        <f>IF(AZ262=3,G262,0)</f>
        <v>0</v>
      </c>
      <c r="BD262" s="146">
        <f>IF(AZ262=4,G262,0)</f>
        <v>0</v>
      </c>
      <c r="BE262" s="146">
        <f>IF(AZ262=5,G262,0)</f>
        <v>0</v>
      </c>
      <c r="CA262" s="177">
        <v>1</v>
      </c>
      <c r="CB262" s="177">
        <v>1</v>
      </c>
      <c r="CZ262" s="146">
        <v>0.00108999999999959</v>
      </c>
    </row>
    <row r="263" spans="1:104" ht="12.75">
      <c r="A263" s="171">
        <v>34</v>
      </c>
      <c r="B263" s="172" t="s">
        <v>318</v>
      </c>
      <c r="C263" s="173" t="s">
        <v>319</v>
      </c>
      <c r="D263" s="174" t="s">
        <v>124</v>
      </c>
      <c r="E263" s="175">
        <v>731.95</v>
      </c>
      <c r="F263" s="175"/>
      <c r="G263" s="176">
        <f>E263*F263</f>
        <v>0</v>
      </c>
      <c r="O263" s="170">
        <v>2</v>
      </c>
      <c r="AA263" s="146">
        <v>1</v>
      </c>
      <c r="AB263" s="146">
        <v>1</v>
      </c>
      <c r="AC263" s="146">
        <v>1</v>
      </c>
      <c r="AZ263" s="146">
        <v>1</v>
      </c>
      <c r="BA263" s="146">
        <f>IF(AZ263=1,G263,0)</f>
        <v>0</v>
      </c>
      <c r="BB263" s="146">
        <f>IF(AZ263=2,G263,0)</f>
        <v>0</v>
      </c>
      <c r="BC263" s="146">
        <f>IF(AZ263=3,G263,0)</f>
        <v>0</v>
      </c>
      <c r="BD263" s="146">
        <f>IF(AZ263=4,G263,0)</f>
        <v>0</v>
      </c>
      <c r="BE263" s="146">
        <f>IF(AZ263=5,G263,0)</f>
        <v>0</v>
      </c>
      <c r="CA263" s="177">
        <v>1</v>
      </c>
      <c r="CB263" s="177">
        <v>1</v>
      </c>
      <c r="CZ263" s="146">
        <v>0</v>
      </c>
    </row>
    <row r="264" spans="1:104" ht="12.75">
      <c r="A264" s="171">
        <v>35</v>
      </c>
      <c r="B264" s="172" t="s">
        <v>320</v>
      </c>
      <c r="C264" s="173" t="s">
        <v>321</v>
      </c>
      <c r="D264" s="174" t="s">
        <v>124</v>
      </c>
      <c r="E264" s="175">
        <v>100</v>
      </c>
      <c r="F264" s="175"/>
      <c r="G264" s="176">
        <f>E264*F264</f>
        <v>0</v>
      </c>
      <c r="O264" s="170">
        <v>2</v>
      </c>
      <c r="AA264" s="146">
        <v>1</v>
      </c>
      <c r="AB264" s="146">
        <v>1</v>
      </c>
      <c r="AC264" s="146">
        <v>1</v>
      </c>
      <c r="AZ264" s="146">
        <v>1</v>
      </c>
      <c r="BA264" s="146">
        <f>IF(AZ264=1,G264,0)</f>
        <v>0</v>
      </c>
      <c r="BB264" s="146">
        <f>IF(AZ264=2,G264,0)</f>
        <v>0</v>
      </c>
      <c r="BC264" s="146">
        <f>IF(AZ264=3,G264,0)</f>
        <v>0</v>
      </c>
      <c r="BD264" s="146">
        <f>IF(AZ264=4,G264,0)</f>
        <v>0</v>
      </c>
      <c r="BE264" s="146">
        <f>IF(AZ264=5,G264,0)</f>
        <v>0</v>
      </c>
      <c r="CA264" s="177">
        <v>1</v>
      </c>
      <c r="CB264" s="177">
        <v>1</v>
      </c>
      <c r="CZ264" s="146">
        <v>0.00121</v>
      </c>
    </row>
    <row r="265" spans="1:15" ht="12.75">
      <c r="A265" s="178"/>
      <c r="B265" s="180"/>
      <c r="C265" s="225" t="s">
        <v>322</v>
      </c>
      <c r="D265" s="226"/>
      <c r="E265" s="181">
        <v>100</v>
      </c>
      <c r="F265" s="182"/>
      <c r="G265" s="183"/>
      <c r="M265" s="179" t="s">
        <v>322</v>
      </c>
      <c r="O265" s="170"/>
    </row>
    <row r="266" spans="1:104" ht="12.75">
      <c r="A266" s="171">
        <v>36</v>
      </c>
      <c r="B266" s="172" t="s">
        <v>323</v>
      </c>
      <c r="C266" s="173" t="s">
        <v>324</v>
      </c>
      <c r="D266" s="174" t="s">
        <v>124</v>
      </c>
      <c r="E266" s="175">
        <v>188.84</v>
      </c>
      <c r="F266" s="175"/>
      <c r="G266" s="176">
        <f>E266*F266</f>
        <v>0</v>
      </c>
      <c r="O266" s="170">
        <v>2</v>
      </c>
      <c r="AA266" s="146">
        <v>1</v>
      </c>
      <c r="AB266" s="146">
        <v>1</v>
      </c>
      <c r="AC266" s="146">
        <v>1</v>
      </c>
      <c r="AZ266" s="146">
        <v>1</v>
      </c>
      <c r="BA266" s="146">
        <f>IF(AZ266=1,G266,0)</f>
        <v>0</v>
      </c>
      <c r="BB266" s="146">
        <f>IF(AZ266=2,G266,0)</f>
        <v>0</v>
      </c>
      <c r="BC266" s="146">
        <f>IF(AZ266=3,G266,0)</f>
        <v>0</v>
      </c>
      <c r="BD266" s="146">
        <f>IF(AZ266=4,G266,0)</f>
        <v>0</v>
      </c>
      <c r="BE266" s="146">
        <f>IF(AZ266=5,G266,0)</f>
        <v>0</v>
      </c>
      <c r="CA266" s="177">
        <v>1</v>
      </c>
      <c r="CB266" s="177">
        <v>1</v>
      </c>
      <c r="CZ266" s="146">
        <v>0.00592000000000326</v>
      </c>
    </row>
    <row r="267" spans="1:15" ht="12.75">
      <c r="A267" s="178"/>
      <c r="B267" s="180"/>
      <c r="C267" s="225" t="s">
        <v>325</v>
      </c>
      <c r="D267" s="226"/>
      <c r="E267" s="181">
        <v>139.94</v>
      </c>
      <c r="F267" s="182"/>
      <c r="G267" s="183"/>
      <c r="M267" s="179" t="s">
        <v>325</v>
      </c>
      <c r="O267" s="170"/>
    </row>
    <row r="268" spans="1:15" ht="12.75">
      <c r="A268" s="178"/>
      <c r="B268" s="180"/>
      <c r="C268" s="225" t="s">
        <v>326</v>
      </c>
      <c r="D268" s="226"/>
      <c r="E268" s="181">
        <v>48.9</v>
      </c>
      <c r="F268" s="182"/>
      <c r="G268" s="183"/>
      <c r="M268" s="179" t="s">
        <v>326</v>
      </c>
      <c r="O268" s="170"/>
    </row>
    <row r="269" spans="1:57" ht="12.75">
      <c r="A269" s="184"/>
      <c r="B269" s="185" t="s">
        <v>76</v>
      </c>
      <c r="C269" s="186" t="str">
        <f>CONCATENATE(B256," ",C256)</f>
        <v>94 Lešení a stavební výtahy</v>
      </c>
      <c r="D269" s="187"/>
      <c r="E269" s="188"/>
      <c r="F269" s="189"/>
      <c r="G269" s="190">
        <f>SUM(G256:G268)</f>
        <v>0</v>
      </c>
      <c r="O269" s="170">
        <v>4</v>
      </c>
      <c r="BA269" s="191">
        <f>SUM(BA256:BA268)</f>
        <v>0</v>
      </c>
      <c r="BB269" s="191">
        <f>SUM(BB256:BB268)</f>
        <v>0</v>
      </c>
      <c r="BC269" s="191">
        <f>SUM(BC256:BC268)</f>
        <v>0</v>
      </c>
      <c r="BD269" s="191">
        <f>SUM(BD256:BD268)</f>
        <v>0</v>
      </c>
      <c r="BE269" s="191">
        <f>SUM(BE256:BE268)</f>
        <v>0</v>
      </c>
    </row>
    <row r="270" spans="1:15" ht="12.75">
      <c r="A270" s="163" t="s">
        <v>74</v>
      </c>
      <c r="B270" s="164" t="s">
        <v>327</v>
      </c>
      <c r="C270" s="165" t="s">
        <v>328</v>
      </c>
      <c r="D270" s="166"/>
      <c r="E270" s="167"/>
      <c r="F270" s="167"/>
      <c r="G270" s="168"/>
      <c r="H270" s="169"/>
      <c r="I270" s="169"/>
      <c r="O270" s="170">
        <v>1</v>
      </c>
    </row>
    <row r="271" spans="1:104" ht="12.75">
      <c r="A271" s="171">
        <v>37</v>
      </c>
      <c r="B271" s="172" t="s">
        <v>329</v>
      </c>
      <c r="C271" s="173" t="s">
        <v>330</v>
      </c>
      <c r="D271" s="174" t="s">
        <v>124</v>
      </c>
      <c r="E271" s="175">
        <v>285.278</v>
      </c>
      <c r="F271" s="175"/>
      <c r="G271" s="176">
        <f>E271*F271</f>
        <v>0</v>
      </c>
      <c r="O271" s="170">
        <v>2</v>
      </c>
      <c r="AA271" s="146">
        <v>1</v>
      </c>
      <c r="AB271" s="146">
        <v>1</v>
      </c>
      <c r="AC271" s="146">
        <v>1</v>
      </c>
      <c r="AZ271" s="146">
        <v>1</v>
      </c>
      <c r="BA271" s="146">
        <f>IF(AZ271=1,G271,0)</f>
        <v>0</v>
      </c>
      <c r="BB271" s="146">
        <f>IF(AZ271=2,G271,0)</f>
        <v>0</v>
      </c>
      <c r="BC271" s="146">
        <f>IF(AZ271=3,G271,0)</f>
        <v>0</v>
      </c>
      <c r="BD271" s="146">
        <f>IF(AZ271=4,G271,0)</f>
        <v>0</v>
      </c>
      <c r="BE271" s="146">
        <f>IF(AZ271=5,G271,0)</f>
        <v>0</v>
      </c>
      <c r="CA271" s="177">
        <v>1</v>
      </c>
      <c r="CB271" s="177">
        <v>1</v>
      </c>
      <c r="CZ271" s="146">
        <v>3.99999999999845E-05</v>
      </c>
    </row>
    <row r="272" spans="1:15" ht="12.75">
      <c r="A272" s="178"/>
      <c r="B272" s="180"/>
      <c r="C272" s="225" t="s">
        <v>331</v>
      </c>
      <c r="D272" s="226"/>
      <c r="E272" s="181">
        <v>112.36</v>
      </c>
      <c r="F272" s="182"/>
      <c r="G272" s="183"/>
      <c r="M272" s="179" t="s">
        <v>331</v>
      </c>
      <c r="O272" s="170"/>
    </row>
    <row r="273" spans="1:15" ht="12.75">
      <c r="A273" s="178"/>
      <c r="B273" s="180"/>
      <c r="C273" s="225" t="s">
        <v>332</v>
      </c>
      <c r="D273" s="226"/>
      <c r="E273" s="181">
        <v>172.918</v>
      </c>
      <c r="F273" s="182"/>
      <c r="G273" s="183"/>
      <c r="M273" s="179" t="s">
        <v>332</v>
      </c>
      <c r="O273" s="170"/>
    </row>
    <row r="274" spans="1:57" ht="12.75">
      <c r="A274" s="184"/>
      <c r="B274" s="185" t="s">
        <v>76</v>
      </c>
      <c r="C274" s="186" t="str">
        <f>CONCATENATE(B270," ",C270)</f>
        <v>95 Dokončovací konstrukce na pozemních stavbách</v>
      </c>
      <c r="D274" s="187"/>
      <c r="E274" s="188"/>
      <c r="F274" s="189"/>
      <c r="G274" s="190">
        <f>SUM(G270:G273)</f>
        <v>0</v>
      </c>
      <c r="O274" s="170">
        <v>4</v>
      </c>
      <c r="BA274" s="191">
        <f>SUM(BA270:BA273)</f>
        <v>0</v>
      </c>
      <c r="BB274" s="191">
        <f>SUM(BB270:BB273)</f>
        <v>0</v>
      </c>
      <c r="BC274" s="191">
        <f>SUM(BC270:BC273)</f>
        <v>0</v>
      </c>
      <c r="BD274" s="191">
        <f>SUM(BD270:BD273)</f>
        <v>0</v>
      </c>
      <c r="BE274" s="191">
        <f>SUM(BE270:BE273)</f>
        <v>0</v>
      </c>
    </row>
    <row r="275" spans="1:15" ht="12.75">
      <c r="A275" s="163" t="s">
        <v>74</v>
      </c>
      <c r="B275" s="164" t="s">
        <v>333</v>
      </c>
      <c r="C275" s="165" t="s">
        <v>334</v>
      </c>
      <c r="D275" s="166"/>
      <c r="E275" s="167"/>
      <c r="F275" s="167"/>
      <c r="G275" s="168"/>
      <c r="H275" s="169"/>
      <c r="I275" s="169"/>
      <c r="O275" s="170">
        <v>1</v>
      </c>
    </row>
    <row r="276" spans="1:104" ht="12.75">
      <c r="A276" s="171">
        <v>38</v>
      </c>
      <c r="B276" s="172" t="s">
        <v>335</v>
      </c>
      <c r="C276" s="173" t="s">
        <v>336</v>
      </c>
      <c r="D276" s="174" t="s">
        <v>82</v>
      </c>
      <c r="E276" s="175">
        <v>2.8687</v>
      </c>
      <c r="F276" s="175"/>
      <c r="G276" s="176">
        <f>E276*F276</f>
        <v>0</v>
      </c>
      <c r="O276" s="170">
        <v>2</v>
      </c>
      <c r="AA276" s="146">
        <v>1</v>
      </c>
      <c r="AB276" s="146">
        <v>1</v>
      </c>
      <c r="AC276" s="146">
        <v>1</v>
      </c>
      <c r="AZ276" s="146">
        <v>1</v>
      </c>
      <c r="BA276" s="146">
        <f>IF(AZ276=1,G276,0)</f>
        <v>0</v>
      </c>
      <c r="BB276" s="146">
        <f>IF(AZ276=2,G276,0)</f>
        <v>0</v>
      </c>
      <c r="BC276" s="146">
        <f>IF(AZ276=3,G276,0)</f>
        <v>0</v>
      </c>
      <c r="BD276" s="146">
        <f>IF(AZ276=4,G276,0)</f>
        <v>0</v>
      </c>
      <c r="BE276" s="146">
        <f>IF(AZ276=5,G276,0)</f>
        <v>0</v>
      </c>
      <c r="CA276" s="177">
        <v>1</v>
      </c>
      <c r="CB276" s="177">
        <v>1</v>
      </c>
      <c r="CZ276" s="146">
        <v>0.0012799999999995</v>
      </c>
    </row>
    <row r="277" spans="1:15" ht="12.75">
      <c r="A277" s="178"/>
      <c r="B277" s="180"/>
      <c r="C277" s="225" t="s">
        <v>337</v>
      </c>
      <c r="D277" s="226"/>
      <c r="E277" s="181">
        <v>2.8687</v>
      </c>
      <c r="F277" s="182"/>
      <c r="G277" s="183"/>
      <c r="M277" s="179" t="s">
        <v>337</v>
      </c>
      <c r="O277" s="170"/>
    </row>
    <row r="278" spans="1:104" ht="12.75">
      <c r="A278" s="171">
        <v>39</v>
      </c>
      <c r="B278" s="172" t="s">
        <v>338</v>
      </c>
      <c r="C278" s="173" t="s">
        <v>339</v>
      </c>
      <c r="D278" s="174" t="s">
        <v>82</v>
      </c>
      <c r="E278" s="175">
        <v>0.2475</v>
      </c>
      <c r="F278" s="175"/>
      <c r="G278" s="176">
        <f>E278*F278</f>
        <v>0</v>
      </c>
      <c r="O278" s="170">
        <v>2</v>
      </c>
      <c r="AA278" s="146">
        <v>1</v>
      </c>
      <c r="AB278" s="146">
        <v>1</v>
      </c>
      <c r="AC278" s="146">
        <v>1</v>
      </c>
      <c r="AZ278" s="146">
        <v>1</v>
      </c>
      <c r="BA278" s="146">
        <f>IF(AZ278=1,G278,0)</f>
        <v>0</v>
      </c>
      <c r="BB278" s="146">
        <f>IF(AZ278=2,G278,0)</f>
        <v>0</v>
      </c>
      <c r="BC278" s="146">
        <f>IF(AZ278=3,G278,0)</f>
        <v>0</v>
      </c>
      <c r="BD278" s="146">
        <f>IF(AZ278=4,G278,0)</f>
        <v>0</v>
      </c>
      <c r="BE278" s="146">
        <f>IF(AZ278=5,G278,0)</f>
        <v>0</v>
      </c>
      <c r="CA278" s="177">
        <v>1</v>
      </c>
      <c r="CB278" s="177">
        <v>1</v>
      </c>
      <c r="CZ278" s="146">
        <v>0.01249</v>
      </c>
    </row>
    <row r="279" spans="1:15" ht="12.75">
      <c r="A279" s="178"/>
      <c r="B279" s="180"/>
      <c r="C279" s="225" t="s">
        <v>340</v>
      </c>
      <c r="D279" s="226"/>
      <c r="E279" s="181">
        <v>0.2475</v>
      </c>
      <c r="F279" s="182"/>
      <c r="G279" s="183"/>
      <c r="M279" s="179" t="s">
        <v>340</v>
      </c>
      <c r="O279" s="170"/>
    </row>
    <row r="280" spans="1:104" ht="12.75">
      <c r="A280" s="171">
        <v>40</v>
      </c>
      <c r="B280" s="172" t="s">
        <v>341</v>
      </c>
      <c r="C280" s="173" t="s">
        <v>342</v>
      </c>
      <c r="D280" s="174" t="s">
        <v>124</v>
      </c>
      <c r="E280" s="175">
        <v>0.5</v>
      </c>
      <c r="F280" s="175"/>
      <c r="G280" s="176">
        <f>E280*F280</f>
        <v>0</v>
      </c>
      <c r="O280" s="170">
        <v>2</v>
      </c>
      <c r="AA280" s="146">
        <v>1</v>
      </c>
      <c r="AB280" s="146">
        <v>1</v>
      </c>
      <c r="AC280" s="146">
        <v>1</v>
      </c>
      <c r="AZ280" s="146">
        <v>1</v>
      </c>
      <c r="BA280" s="146">
        <f>IF(AZ280=1,G280,0)</f>
        <v>0</v>
      </c>
      <c r="BB280" s="146">
        <f>IF(AZ280=2,G280,0)</f>
        <v>0</v>
      </c>
      <c r="BC280" s="146">
        <f>IF(AZ280=3,G280,0)</f>
        <v>0</v>
      </c>
      <c r="BD280" s="146">
        <f>IF(AZ280=4,G280,0)</f>
        <v>0</v>
      </c>
      <c r="BE280" s="146">
        <f>IF(AZ280=5,G280,0)</f>
        <v>0</v>
      </c>
      <c r="CA280" s="177">
        <v>1</v>
      </c>
      <c r="CB280" s="177">
        <v>1</v>
      </c>
      <c r="CZ280" s="146">
        <v>0.00067</v>
      </c>
    </row>
    <row r="281" spans="1:15" ht="12.75">
      <c r="A281" s="178"/>
      <c r="B281" s="180"/>
      <c r="C281" s="225" t="s">
        <v>343</v>
      </c>
      <c r="D281" s="226"/>
      <c r="E281" s="181">
        <v>0.5</v>
      </c>
      <c r="F281" s="182"/>
      <c r="G281" s="183"/>
      <c r="M281" s="179" t="s">
        <v>343</v>
      </c>
      <c r="O281" s="170"/>
    </row>
    <row r="282" spans="1:104" ht="12.75">
      <c r="A282" s="171">
        <v>41</v>
      </c>
      <c r="B282" s="172" t="s">
        <v>344</v>
      </c>
      <c r="C282" s="173" t="s">
        <v>345</v>
      </c>
      <c r="D282" s="174" t="s">
        <v>117</v>
      </c>
      <c r="E282" s="175">
        <v>0.156</v>
      </c>
      <c r="F282" s="175"/>
      <c r="G282" s="176">
        <f>E282*F282</f>
        <v>0</v>
      </c>
      <c r="O282" s="170">
        <v>2</v>
      </c>
      <c r="AA282" s="146">
        <v>1</v>
      </c>
      <c r="AB282" s="146">
        <v>1</v>
      </c>
      <c r="AC282" s="146">
        <v>1</v>
      </c>
      <c r="AZ282" s="146">
        <v>1</v>
      </c>
      <c r="BA282" s="146">
        <f>IF(AZ282=1,G282,0)</f>
        <v>0</v>
      </c>
      <c r="BB282" s="146">
        <f>IF(AZ282=2,G282,0)</f>
        <v>0</v>
      </c>
      <c r="BC282" s="146">
        <f>IF(AZ282=3,G282,0)</f>
        <v>0</v>
      </c>
      <c r="BD282" s="146">
        <f>IF(AZ282=4,G282,0)</f>
        <v>0</v>
      </c>
      <c r="BE282" s="146">
        <f>IF(AZ282=5,G282,0)</f>
        <v>0</v>
      </c>
      <c r="CA282" s="177">
        <v>1</v>
      </c>
      <c r="CB282" s="177">
        <v>1</v>
      </c>
      <c r="CZ282" s="146">
        <v>0.03746</v>
      </c>
    </row>
    <row r="283" spans="1:15" ht="12.75">
      <c r="A283" s="178"/>
      <c r="B283" s="180"/>
      <c r="C283" s="225" t="s">
        <v>346</v>
      </c>
      <c r="D283" s="226"/>
      <c r="E283" s="181">
        <v>0.156</v>
      </c>
      <c r="F283" s="182"/>
      <c r="G283" s="183"/>
      <c r="M283" s="179" t="s">
        <v>346</v>
      </c>
      <c r="O283" s="170"/>
    </row>
    <row r="284" spans="1:104" ht="12.75">
      <c r="A284" s="171">
        <v>42</v>
      </c>
      <c r="B284" s="172" t="s">
        <v>347</v>
      </c>
      <c r="C284" s="173" t="s">
        <v>348</v>
      </c>
      <c r="D284" s="174" t="s">
        <v>82</v>
      </c>
      <c r="E284" s="175">
        <v>4.0235</v>
      </c>
      <c r="F284" s="175"/>
      <c r="G284" s="176">
        <f>E284*F284</f>
        <v>0</v>
      </c>
      <c r="O284" s="170">
        <v>2</v>
      </c>
      <c r="AA284" s="146">
        <v>1</v>
      </c>
      <c r="AB284" s="146">
        <v>1</v>
      </c>
      <c r="AC284" s="146">
        <v>1</v>
      </c>
      <c r="AZ284" s="146">
        <v>1</v>
      </c>
      <c r="BA284" s="146">
        <f>IF(AZ284=1,G284,0)</f>
        <v>0</v>
      </c>
      <c r="BB284" s="146">
        <f>IF(AZ284=2,G284,0)</f>
        <v>0</v>
      </c>
      <c r="BC284" s="146">
        <f>IF(AZ284=3,G284,0)</f>
        <v>0</v>
      </c>
      <c r="BD284" s="146">
        <f>IF(AZ284=4,G284,0)</f>
        <v>0</v>
      </c>
      <c r="BE284" s="146">
        <f>IF(AZ284=5,G284,0)</f>
        <v>0</v>
      </c>
      <c r="CA284" s="177">
        <v>1</v>
      </c>
      <c r="CB284" s="177">
        <v>1</v>
      </c>
      <c r="CZ284" s="146">
        <v>0</v>
      </c>
    </row>
    <row r="285" spans="1:15" ht="12.75">
      <c r="A285" s="178"/>
      <c r="B285" s="180"/>
      <c r="C285" s="225" t="s">
        <v>349</v>
      </c>
      <c r="D285" s="226"/>
      <c r="E285" s="181">
        <v>4.0235</v>
      </c>
      <c r="F285" s="182"/>
      <c r="G285" s="183"/>
      <c r="M285" s="179" t="s">
        <v>349</v>
      </c>
      <c r="O285" s="170"/>
    </row>
    <row r="286" spans="1:104" ht="12.75">
      <c r="A286" s="171">
        <v>43</v>
      </c>
      <c r="B286" s="172" t="s">
        <v>350</v>
      </c>
      <c r="C286" s="173" t="s">
        <v>351</v>
      </c>
      <c r="D286" s="174" t="s">
        <v>88</v>
      </c>
      <c r="E286" s="175">
        <v>4</v>
      </c>
      <c r="F286" s="175"/>
      <c r="G286" s="176">
        <f>E286*F286</f>
        <v>0</v>
      </c>
      <c r="O286" s="170">
        <v>2</v>
      </c>
      <c r="AA286" s="146">
        <v>1</v>
      </c>
      <c r="AB286" s="146">
        <v>1</v>
      </c>
      <c r="AC286" s="146">
        <v>1</v>
      </c>
      <c r="AZ286" s="146">
        <v>1</v>
      </c>
      <c r="BA286" s="146">
        <f>IF(AZ286=1,G286,0)</f>
        <v>0</v>
      </c>
      <c r="BB286" s="146">
        <f>IF(AZ286=2,G286,0)</f>
        <v>0</v>
      </c>
      <c r="BC286" s="146">
        <f>IF(AZ286=3,G286,0)</f>
        <v>0</v>
      </c>
      <c r="BD286" s="146">
        <f>IF(AZ286=4,G286,0)</f>
        <v>0</v>
      </c>
      <c r="BE286" s="146">
        <f>IF(AZ286=5,G286,0)</f>
        <v>0</v>
      </c>
      <c r="CA286" s="177">
        <v>1</v>
      </c>
      <c r="CB286" s="177">
        <v>1</v>
      </c>
      <c r="CZ286" s="146">
        <v>0</v>
      </c>
    </row>
    <row r="287" spans="1:15" ht="12.75">
      <c r="A287" s="178"/>
      <c r="B287" s="180"/>
      <c r="C287" s="225" t="s">
        <v>352</v>
      </c>
      <c r="D287" s="226"/>
      <c r="E287" s="181">
        <v>4</v>
      </c>
      <c r="F287" s="182"/>
      <c r="G287" s="183"/>
      <c r="M287" s="179" t="s">
        <v>352</v>
      </c>
      <c r="O287" s="170"/>
    </row>
    <row r="288" spans="1:104" ht="12.75">
      <c r="A288" s="171">
        <v>44</v>
      </c>
      <c r="B288" s="172" t="s">
        <v>353</v>
      </c>
      <c r="C288" s="173" t="s">
        <v>354</v>
      </c>
      <c r="D288" s="174" t="s">
        <v>88</v>
      </c>
      <c r="E288" s="175">
        <v>27</v>
      </c>
      <c r="F288" s="175"/>
      <c r="G288" s="176">
        <f>E288*F288</f>
        <v>0</v>
      </c>
      <c r="O288" s="170">
        <v>2</v>
      </c>
      <c r="AA288" s="146">
        <v>1</v>
      </c>
      <c r="AB288" s="146">
        <v>1</v>
      </c>
      <c r="AC288" s="146">
        <v>1</v>
      </c>
      <c r="AZ288" s="146">
        <v>1</v>
      </c>
      <c r="BA288" s="146">
        <f>IF(AZ288=1,G288,0)</f>
        <v>0</v>
      </c>
      <c r="BB288" s="146">
        <f>IF(AZ288=2,G288,0)</f>
        <v>0</v>
      </c>
      <c r="BC288" s="146">
        <f>IF(AZ288=3,G288,0)</f>
        <v>0</v>
      </c>
      <c r="BD288" s="146">
        <f>IF(AZ288=4,G288,0)</f>
        <v>0</v>
      </c>
      <c r="BE288" s="146">
        <f>IF(AZ288=5,G288,0)</f>
        <v>0</v>
      </c>
      <c r="CA288" s="177">
        <v>1</v>
      </c>
      <c r="CB288" s="177">
        <v>1</v>
      </c>
      <c r="CZ288" s="146">
        <v>0</v>
      </c>
    </row>
    <row r="289" spans="1:15" ht="12.75">
      <c r="A289" s="178"/>
      <c r="B289" s="180"/>
      <c r="C289" s="225" t="s">
        <v>355</v>
      </c>
      <c r="D289" s="226"/>
      <c r="E289" s="181">
        <v>9</v>
      </c>
      <c r="F289" s="182"/>
      <c r="G289" s="183"/>
      <c r="M289" s="179" t="s">
        <v>355</v>
      </c>
      <c r="O289" s="170"/>
    </row>
    <row r="290" spans="1:15" ht="12.75">
      <c r="A290" s="178"/>
      <c r="B290" s="180"/>
      <c r="C290" s="225" t="s">
        <v>356</v>
      </c>
      <c r="D290" s="226"/>
      <c r="E290" s="181">
        <v>18</v>
      </c>
      <c r="F290" s="182"/>
      <c r="G290" s="183"/>
      <c r="M290" s="179" t="s">
        <v>356</v>
      </c>
      <c r="O290" s="170"/>
    </row>
    <row r="291" spans="1:104" ht="12.75">
      <c r="A291" s="171">
        <v>45</v>
      </c>
      <c r="B291" s="172" t="s">
        <v>357</v>
      </c>
      <c r="C291" s="173" t="s">
        <v>358</v>
      </c>
      <c r="D291" s="174" t="s">
        <v>88</v>
      </c>
      <c r="E291" s="175">
        <v>3</v>
      </c>
      <c r="F291" s="175"/>
      <c r="G291" s="176">
        <f>E291*F291</f>
        <v>0</v>
      </c>
      <c r="O291" s="170">
        <v>2</v>
      </c>
      <c r="AA291" s="146">
        <v>1</v>
      </c>
      <c r="AB291" s="146">
        <v>1</v>
      </c>
      <c r="AC291" s="146">
        <v>1</v>
      </c>
      <c r="AZ291" s="146">
        <v>1</v>
      </c>
      <c r="BA291" s="146">
        <f>IF(AZ291=1,G291,0)</f>
        <v>0</v>
      </c>
      <c r="BB291" s="146">
        <f>IF(AZ291=2,G291,0)</f>
        <v>0</v>
      </c>
      <c r="BC291" s="146">
        <f>IF(AZ291=3,G291,0)</f>
        <v>0</v>
      </c>
      <c r="BD291" s="146">
        <f>IF(AZ291=4,G291,0)</f>
        <v>0</v>
      </c>
      <c r="BE291" s="146">
        <f>IF(AZ291=5,G291,0)</f>
        <v>0</v>
      </c>
      <c r="CA291" s="177">
        <v>1</v>
      </c>
      <c r="CB291" s="177">
        <v>1</v>
      </c>
      <c r="CZ291" s="146">
        <v>0</v>
      </c>
    </row>
    <row r="292" spans="1:15" ht="12.75">
      <c r="A292" s="178"/>
      <c r="B292" s="180"/>
      <c r="C292" s="225" t="s">
        <v>359</v>
      </c>
      <c r="D292" s="226"/>
      <c r="E292" s="181">
        <v>3</v>
      </c>
      <c r="F292" s="182"/>
      <c r="G292" s="183"/>
      <c r="M292" s="179" t="s">
        <v>359</v>
      </c>
      <c r="O292" s="170"/>
    </row>
    <row r="293" spans="1:104" ht="22.5">
      <c r="A293" s="171">
        <v>46</v>
      </c>
      <c r="B293" s="172" t="s">
        <v>360</v>
      </c>
      <c r="C293" s="173" t="s">
        <v>361</v>
      </c>
      <c r="D293" s="174" t="s">
        <v>88</v>
      </c>
      <c r="E293" s="175">
        <v>2</v>
      </c>
      <c r="F293" s="175"/>
      <c r="G293" s="176">
        <f>E293*F293</f>
        <v>0</v>
      </c>
      <c r="O293" s="170">
        <v>2</v>
      </c>
      <c r="AA293" s="146">
        <v>1</v>
      </c>
      <c r="AB293" s="146">
        <v>1</v>
      </c>
      <c r="AC293" s="146">
        <v>1</v>
      </c>
      <c r="AZ293" s="146">
        <v>1</v>
      </c>
      <c r="BA293" s="146">
        <f>IF(AZ293=1,G293,0)</f>
        <v>0</v>
      </c>
      <c r="BB293" s="146">
        <f>IF(AZ293=2,G293,0)</f>
        <v>0</v>
      </c>
      <c r="BC293" s="146">
        <f>IF(AZ293=3,G293,0)</f>
        <v>0</v>
      </c>
      <c r="BD293" s="146">
        <f>IF(AZ293=4,G293,0)</f>
        <v>0</v>
      </c>
      <c r="BE293" s="146">
        <f>IF(AZ293=5,G293,0)</f>
        <v>0</v>
      </c>
      <c r="CA293" s="177">
        <v>1</v>
      </c>
      <c r="CB293" s="177">
        <v>1</v>
      </c>
      <c r="CZ293" s="146">
        <v>0</v>
      </c>
    </row>
    <row r="294" spans="1:15" ht="12.75">
      <c r="A294" s="178"/>
      <c r="B294" s="180"/>
      <c r="C294" s="225" t="s">
        <v>362</v>
      </c>
      <c r="D294" s="226"/>
      <c r="E294" s="181">
        <v>2</v>
      </c>
      <c r="F294" s="182"/>
      <c r="G294" s="183"/>
      <c r="M294" s="179" t="s">
        <v>362</v>
      </c>
      <c r="O294" s="170"/>
    </row>
    <row r="295" spans="1:104" ht="22.5">
      <c r="A295" s="171">
        <v>47</v>
      </c>
      <c r="B295" s="172" t="s">
        <v>363</v>
      </c>
      <c r="C295" s="173" t="s">
        <v>364</v>
      </c>
      <c r="D295" s="174" t="s">
        <v>124</v>
      </c>
      <c r="E295" s="175">
        <v>2.16</v>
      </c>
      <c r="F295" s="175"/>
      <c r="G295" s="176">
        <f>E295*F295</f>
        <v>0</v>
      </c>
      <c r="O295" s="170">
        <v>2</v>
      </c>
      <c r="AA295" s="146">
        <v>1</v>
      </c>
      <c r="AB295" s="146">
        <v>1</v>
      </c>
      <c r="AC295" s="146">
        <v>1</v>
      </c>
      <c r="AZ295" s="146">
        <v>1</v>
      </c>
      <c r="BA295" s="146">
        <f>IF(AZ295=1,G295,0)</f>
        <v>0</v>
      </c>
      <c r="BB295" s="146">
        <f>IF(AZ295=2,G295,0)</f>
        <v>0</v>
      </c>
      <c r="BC295" s="146">
        <f>IF(AZ295=3,G295,0)</f>
        <v>0</v>
      </c>
      <c r="BD295" s="146">
        <f>IF(AZ295=4,G295,0)</f>
        <v>0</v>
      </c>
      <c r="BE295" s="146">
        <f>IF(AZ295=5,G295,0)</f>
        <v>0</v>
      </c>
      <c r="CA295" s="177">
        <v>1</v>
      </c>
      <c r="CB295" s="177">
        <v>1</v>
      </c>
      <c r="CZ295" s="146">
        <v>0.00219</v>
      </c>
    </row>
    <row r="296" spans="1:15" ht="12.75">
      <c r="A296" s="178"/>
      <c r="B296" s="180"/>
      <c r="C296" s="225" t="s">
        <v>365</v>
      </c>
      <c r="D296" s="226"/>
      <c r="E296" s="181">
        <v>0.18</v>
      </c>
      <c r="F296" s="182"/>
      <c r="G296" s="183"/>
      <c r="M296" s="179" t="s">
        <v>365</v>
      </c>
      <c r="O296" s="170"/>
    </row>
    <row r="297" spans="1:15" ht="12.75">
      <c r="A297" s="178"/>
      <c r="B297" s="180"/>
      <c r="C297" s="225" t="s">
        <v>366</v>
      </c>
      <c r="D297" s="226"/>
      <c r="E297" s="181">
        <v>1.44</v>
      </c>
      <c r="F297" s="182"/>
      <c r="G297" s="183"/>
      <c r="M297" s="179" t="s">
        <v>366</v>
      </c>
      <c r="O297" s="170"/>
    </row>
    <row r="298" spans="1:15" ht="12.75">
      <c r="A298" s="178"/>
      <c r="B298" s="180"/>
      <c r="C298" s="225" t="s">
        <v>367</v>
      </c>
      <c r="D298" s="226"/>
      <c r="E298" s="181">
        <v>0.54</v>
      </c>
      <c r="F298" s="182"/>
      <c r="G298" s="183"/>
      <c r="M298" s="179" t="s">
        <v>367</v>
      </c>
      <c r="O298" s="170"/>
    </row>
    <row r="299" spans="1:104" ht="22.5">
      <c r="A299" s="171">
        <v>48</v>
      </c>
      <c r="B299" s="172" t="s">
        <v>368</v>
      </c>
      <c r="C299" s="173" t="s">
        <v>369</v>
      </c>
      <c r="D299" s="174" t="s">
        <v>124</v>
      </c>
      <c r="E299" s="175">
        <v>5.8374</v>
      </c>
      <c r="F299" s="175"/>
      <c r="G299" s="176">
        <f>E299*F299</f>
        <v>0</v>
      </c>
      <c r="O299" s="170">
        <v>2</v>
      </c>
      <c r="AA299" s="146">
        <v>1</v>
      </c>
      <c r="AB299" s="146">
        <v>1</v>
      </c>
      <c r="AC299" s="146">
        <v>1</v>
      </c>
      <c r="AZ299" s="146">
        <v>1</v>
      </c>
      <c r="BA299" s="146">
        <f>IF(AZ299=1,G299,0)</f>
        <v>0</v>
      </c>
      <c r="BB299" s="146">
        <f>IF(AZ299=2,G299,0)</f>
        <v>0</v>
      </c>
      <c r="BC299" s="146">
        <f>IF(AZ299=3,G299,0)</f>
        <v>0</v>
      </c>
      <c r="BD299" s="146">
        <f>IF(AZ299=4,G299,0)</f>
        <v>0</v>
      </c>
      <c r="BE299" s="146">
        <f>IF(AZ299=5,G299,0)</f>
        <v>0</v>
      </c>
      <c r="CA299" s="177">
        <v>1</v>
      </c>
      <c r="CB299" s="177">
        <v>1</v>
      </c>
      <c r="CZ299" s="146">
        <v>0.00092</v>
      </c>
    </row>
    <row r="300" spans="1:15" ht="12.75">
      <c r="A300" s="178"/>
      <c r="B300" s="180"/>
      <c r="C300" s="225" t="s">
        <v>370</v>
      </c>
      <c r="D300" s="226"/>
      <c r="E300" s="181">
        <v>2.76</v>
      </c>
      <c r="F300" s="182"/>
      <c r="G300" s="183"/>
      <c r="M300" s="179" t="s">
        <v>370</v>
      </c>
      <c r="O300" s="170"/>
    </row>
    <row r="301" spans="1:15" ht="12.75">
      <c r="A301" s="178"/>
      <c r="B301" s="180"/>
      <c r="C301" s="225" t="s">
        <v>371</v>
      </c>
      <c r="D301" s="226"/>
      <c r="E301" s="181">
        <v>3.0774</v>
      </c>
      <c r="F301" s="182"/>
      <c r="G301" s="183"/>
      <c r="M301" s="179" t="s">
        <v>371</v>
      </c>
      <c r="O301" s="170"/>
    </row>
    <row r="302" spans="1:104" ht="22.5">
      <c r="A302" s="171">
        <v>49</v>
      </c>
      <c r="B302" s="172" t="s">
        <v>372</v>
      </c>
      <c r="C302" s="173" t="s">
        <v>373</v>
      </c>
      <c r="D302" s="174" t="s">
        <v>124</v>
      </c>
      <c r="E302" s="175">
        <v>6.7056</v>
      </c>
      <c r="F302" s="175"/>
      <c r="G302" s="176">
        <f>E302*F302</f>
        <v>0</v>
      </c>
      <c r="O302" s="170">
        <v>2</v>
      </c>
      <c r="AA302" s="146">
        <v>1</v>
      </c>
      <c r="AB302" s="146">
        <v>1</v>
      </c>
      <c r="AC302" s="146">
        <v>1</v>
      </c>
      <c r="AZ302" s="146">
        <v>1</v>
      </c>
      <c r="BA302" s="146">
        <f>IF(AZ302=1,G302,0)</f>
        <v>0</v>
      </c>
      <c r="BB302" s="146">
        <f>IF(AZ302=2,G302,0)</f>
        <v>0</v>
      </c>
      <c r="BC302" s="146">
        <f>IF(AZ302=3,G302,0)</f>
        <v>0</v>
      </c>
      <c r="BD302" s="146">
        <f>IF(AZ302=4,G302,0)</f>
        <v>0</v>
      </c>
      <c r="BE302" s="146">
        <f>IF(AZ302=5,G302,0)</f>
        <v>0</v>
      </c>
      <c r="CA302" s="177">
        <v>1</v>
      </c>
      <c r="CB302" s="177">
        <v>1</v>
      </c>
      <c r="CZ302" s="146">
        <v>0.001</v>
      </c>
    </row>
    <row r="303" spans="1:15" ht="12.75">
      <c r="A303" s="178"/>
      <c r="B303" s="180"/>
      <c r="C303" s="225" t="s">
        <v>374</v>
      </c>
      <c r="D303" s="226"/>
      <c r="E303" s="181">
        <v>6.7056</v>
      </c>
      <c r="F303" s="182"/>
      <c r="G303" s="183"/>
      <c r="M303" s="179" t="s">
        <v>374</v>
      </c>
      <c r="O303" s="170"/>
    </row>
    <row r="304" spans="1:104" ht="12.75">
      <c r="A304" s="171">
        <v>50</v>
      </c>
      <c r="B304" s="172" t="s">
        <v>375</v>
      </c>
      <c r="C304" s="173" t="s">
        <v>376</v>
      </c>
      <c r="D304" s="174" t="s">
        <v>124</v>
      </c>
      <c r="E304" s="175">
        <v>5.319</v>
      </c>
      <c r="F304" s="175"/>
      <c r="G304" s="176">
        <f>E304*F304</f>
        <v>0</v>
      </c>
      <c r="O304" s="170">
        <v>2</v>
      </c>
      <c r="AA304" s="146">
        <v>1</v>
      </c>
      <c r="AB304" s="146">
        <v>1</v>
      </c>
      <c r="AC304" s="146">
        <v>1</v>
      </c>
      <c r="AZ304" s="146">
        <v>1</v>
      </c>
      <c r="BA304" s="146">
        <f>IF(AZ304=1,G304,0)</f>
        <v>0</v>
      </c>
      <c r="BB304" s="146">
        <f>IF(AZ304=2,G304,0)</f>
        <v>0</v>
      </c>
      <c r="BC304" s="146">
        <f>IF(AZ304=3,G304,0)</f>
        <v>0</v>
      </c>
      <c r="BD304" s="146">
        <f>IF(AZ304=4,G304,0)</f>
        <v>0</v>
      </c>
      <c r="BE304" s="146">
        <f>IF(AZ304=5,G304,0)</f>
        <v>0</v>
      </c>
      <c r="CA304" s="177">
        <v>1</v>
      </c>
      <c r="CB304" s="177">
        <v>1</v>
      </c>
      <c r="CZ304" s="146">
        <v>0.00117</v>
      </c>
    </row>
    <row r="305" spans="1:15" ht="12.75">
      <c r="A305" s="178"/>
      <c r="B305" s="180"/>
      <c r="C305" s="225" t="s">
        <v>377</v>
      </c>
      <c r="D305" s="226"/>
      <c r="E305" s="181">
        <v>5.319</v>
      </c>
      <c r="F305" s="182"/>
      <c r="G305" s="183"/>
      <c r="M305" s="179" t="s">
        <v>377</v>
      </c>
      <c r="O305" s="170"/>
    </row>
    <row r="306" spans="1:104" ht="22.5">
      <c r="A306" s="171">
        <v>51</v>
      </c>
      <c r="B306" s="172" t="s">
        <v>378</v>
      </c>
      <c r="C306" s="173" t="s">
        <v>379</v>
      </c>
      <c r="D306" s="174" t="s">
        <v>124</v>
      </c>
      <c r="E306" s="175">
        <v>4.76</v>
      </c>
      <c r="F306" s="175"/>
      <c r="G306" s="176">
        <f>E306*F306</f>
        <v>0</v>
      </c>
      <c r="O306" s="170">
        <v>2</v>
      </c>
      <c r="AA306" s="146">
        <v>12</v>
      </c>
      <c r="AB306" s="146">
        <v>0</v>
      </c>
      <c r="AC306" s="146">
        <v>39</v>
      </c>
      <c r="AZ306" s="146">
        <v>1</v>
      </c>
      <c r="BA306" s="146">
        <f>IF(AZ306=1,G306,0)</f>
        <v>0</v>
      </c>
      <c r="BB306" s="146">
        <f>IF(AZ306=2,G306,0)</f>
        <v>0</v>
      </c>
      <c r="BC306" s="146">
        <f>IF(AZ306=3,G306,0)</f>
        <v>0</v>
      </c>
      <c r="BD306" s="146">
        <f>IF(AZ306=4,G306,0)</f>
        <v>0</v>
      </c>
      <c r="BE306" s="146">
        <f>IF(AZ306=5,G306,0)</f>
        <v>0</v>
      </c>
      <c r="CA306" s="177">
        <v>12</v>
      </c>
      <c r="CB306" s="177">
        <v>0</v>
      </c>
      <c r="CZ306" s="146">
        <v>0.001</v>
      </c>
    </row>
    <row r="307" spans="1:15" ht="12.75">
      <c r="A307" s="178"/>
      <c r="B307" s="180"/>
      <c r="C307" s="225" t="s">
        <v>380</v>
      </c>
      <c r="D307" s="226"/>
      <c r="E307" s="181">
        <v>4.76</v>
      </c>
      <c r="F307" s="182"/>
      <c r="G307" s="183"/>
      <c r="M307" s="179" t="s">
        <v>380</v>
      </c>
      <c r="O307" s="170"/>
    </row>
    <row r="308" spans="1:104" ht="12.75">
      <c r="A308" s="171">
        <v>52</v>
      </c>
      <c r="B308" s="172" t="s">
        <v>381</v>
      </c>
      <c r="C308" s="173" t="s">
        <v>382</v>
      </c>
      <c r="D308" s="174" t="s">
        <v>124</v>
      </c>
      <c r="E308" s="175">
        <v>69.495</v>
      </c>
      <c r="F308" s="175"/>
      <c r="G308" s="176">
        <f>E308*F308</f>
        <v>0</v>
      </c>
      <c r="O308" s="170">
        <v>2</v>
      </c>
      <c r="AA308" s="146">
        <v>12</v>
      </c>
      <c r="AB308" s="146">
        <v>0</v>
      </c>
      <c r="AC308" s="146">
        <v>40</v>
      </c>
      <c r="AZ308" s="146">
        <v>1</v>
      </c>
      <c r="BA308" s="146">
        <f>IF(AZ308=1,G308,0)</f>
        <v>0</v>
      </c>
      <c r="BB308" s="146">
        <f>IF(AZ308=2,G308,0)</f>
        <v>0</v>
      </c>
      <c r="BC308" s="146">
        <f>IF(AZ308=3,G308,0)</f>
        <v>0</v>
      </c>
      <c r="BD308" s="146">
        <f>IF(AZ308=4,G308,0)</f>
        <v>0</v>
      </c>
      <c r="BE308" s="146">
        <f>IF(AZ308=5,G308,0)</f>
        <v>0</v>
      </c>
      <c r="CA308" s="177">
        <v>12</v>
      </c>
      <c r="CB308" s="177">
        <v>0</v>
      </c>
      <c r="CZ308" s="146">
        <v>0.00102</v>
      </c>
    </row>
    <row r="309" spans="1:15" ht="12.75">
      <c r="A309" s="178"/>
      <c r="B309" s="180"/>
      <c r="C309" s="225" t="s">
        <v>383</v>
      </c>
      <c r="D309" s="226"/>
      <c r="E309" s="181">
        <v>21</v>
      </c>
      <c r="F309" s="182"/>
      <c r="G309" s="183"/>
      <c r="M309" s="179" t="s">
        <v>383</v>
      </c>
      <c r="O309" s="170"/>
    </row>
    <row r="310" spans="1:15" ht="12.75">
      <c r="A310" s="178"/>
      <c r="B310" s="180"/>
      <c r="C310" s="225" t="s">
        <v>384</v>
      </c>
      <c r="D310" s="226"/>
      <c r="E310" s="181">
        <v>2.625</v>
      </c>
      <c r="F310" s="182"/>
      <c r="G310" s="183"/>
      <c r="M310" s="179" t="s">
        <v>384</v>
      </c>
      <c r="O310" s="170"/>
    </row>
    <row r="311" spans="1:15" ht="12.75">
      <c r="A311" s="178"/>
      <c r="B311" s="180"/>
      <c r="C311" s="225" t="s">
        <v>385</v>
      </c>
      <c r="D311" s="226"/>
      <c r="E311" s="181">
        <v>36.75</v>
      </c>
      <c r="F311" s="182"/>
      <c r="G311" s="183"/>
      <c r="M311" s="179" t="s">
        <v>385</v>
      </c>
      <c r="O311" s="170"/>
    </row>
    <row r="312" spans="1:15" ht="12.75">
      <c r="A312" s="178"/>
      <c r="B312" s="180"/>
      <c r="C312" s="225" t="s">
        <v>386</v>
      </c>
      <c r="D312" s="226"/>
      <c r="E312" s="181">
        <v>9.12</v>
      </c>
      <c r="F312" s="182"/>
      <c r="G312" s="183"/>
      <c r="M312" s="179" t="s">
        <v>386</v>
      </c>
      <c r="O312" s="170"/>
    </row>
    <row r="313" spans="1:57" ht="12.75">
      <c r="A313" s="184"/>
      <c r="B313" s="185" t="s">
        <v>76</v>
      </c>
      <c r="C313" s="186" t="str">
        <f>CONCATENATE(B275," ",C275)</f>
        <v>96 Bourání konstrukcí</v>
      </c>
      <c r="D313" s="187"/>
      <c r="E313" s="188"/>
      <c r="F313" s="189"/>
      <c r="G313" s="190">
        <f>SUM(G275:G312)</f>
        <v>0</v>
      </c>
      <c r="O313" s="170">
        <v>4</v>
      </c>
      <c r="BA313" s="191">
        <f>SUM(BA275:BA312)</f>
        <v>0</v>
      </c>
      <c r="BB313" s="191">
        <f>SUM(BB275:BB312)</f>
        <v>0</v>
      </c>
      <c r="BC313" s="191">
        <f>SUM(BC275:BC312)</f>
        <v>0</v>
      </c>
      <c r="BD313" s="191">
        <f>SUM(BD275:BD312)</f>
        <v>0</v>
      </c>
      <c r="BE313" s="191">
        <f>SUM(BE275:BE312)</f>
        <v>0</v>
      </c>
    </row>
    <row r="314" spans="1:15" ht="12.75">
      <c r="A314" s="163" t="s">
        <v>74</v>
      </c>
      <c r="B314" s="164" t="s">
        <v>387</v>
      </c>
      <c r="C314" s="165" t="s">
        <v>388</v>
      </c>
      <c r="D314" s="166"/>
      <c r="E314" s="167"/>
      <c r="F314" s="167"/>
      <c r="G314" s="168"/>
      <c r="H314" s="169"/>
      <c r="I314" s="169"/>
      <c r="O314" s="170">
        <v>1</v>
      </c>
    </row>
    <row r="315" spans="1:104" ht="12.75">
      <c r="A315" s="171">
        <v>53</v>
      </c>
      <c r="B315" s="172" t="s">
        <v>389</v>
      </c>
      <c r="C315" s="173" t="s">
        <v>390</v>
      </c>
      <c r="D315" s="174" t="s">
        <v>82</v>
      </c>
      <c r="E315" s="175">
        <v>1.3834</v>
      </c>
      <c r="F315" s="175"/>
      <c r="G315" s="176">
        <f>E315*F315</f>
        <v>0</v>
      </c>
      <c r="O315" s="170">
        <v>2</v>
      </c>
      <c r="AA315" s="146">
        <v>1</v>
      </c>
      <c r="AB315" s="146">
        <v>1</v>
      </c>
      <c r="AC315" s="146">
        <v>1</v>
      </c>
      <c r="AZ315" s="146">
        <v>1</v>
      </c>
      <c r="BA315" s="146">
        <f>IF(AZ315=1,G315,0)</f>
        <v>0</v>
      </c>
      <c r="BB315" s="146">
        <f>IF(AZ315=2,G315,0)</f>
        <v>0</v>
      </c>
      <c r="BC315" s="146">
        <f>IF(AZ315=3,G315,0)</f>
        <v>0</v>
      </c>
      <c r="BD315" s="146">
        <f>IF(AZ315=4,G315,0)</f>
        <v>0</v>
      </c>
      <c r="BE315" s="146">
        <f>IF(AZ315=5,G315,0)</f>
        <v>0</v>
      </c>
      <c r="CA315" s="177">
        <v>1</v>
      </c>
      <c r="CB315" s="177">
        <v>1</v>
      </c>
      <c r="CZ315" s="146">
        <v>0.00182</v>
      </c>
    </row>
    <row r="316" spans="1:15" ht="12.75">
      <c r="A316" s="178"/>
      <c r="B316" s="180"/>
      <c r="C316" s="225" t="s">
        <v>89</v>
      </c>
      <c r="D316" s="226"/>
      <c r="E316" s="181">
        <v>0</v>
      </c>
      <c r="F316" s="182"/>
      <c r="G316" s="183"/>
      <c r="M316" s="179" t="s">
        <v>89</v>
      </c>
      <c r="O316" s="170"/>
    </row>
    <row r="317" spans="1:15" ht="12.75">
      <c r="A317" s="178"/>
      <c r="B317" s="180"/>
      <c r="C317" s="225" t="s">
        <v>391</v>
      </c>
      <c r="D317" s="226"/>
      <c r="E317" s="181">
        <v>0.75</v>
      </c>
      <c r="F317" s="182"/>
      <c r="G317" s="183"/>
      <c r="M317" s="179" t="s">
        <v>391</v>
      </c>
      <c r="O317" s="170"/>
    </row>
    <row r="318" spans="1:15" ht="12.75">
      <c r="A318" s="178"/>
      <c r="B318" s="180"/>
      <c r="C318" s="225" t="s">
        <v>91</v>
      </c>
      <c r="D318" s="226"/>
      <c r="E318" s="181">
        <v>0</v>
      </c>
      <c r="F318" s="182"/>
      <c r="G318" s="183"/>
      <c r="M318" s="179" t="s">
        <v>91</v>
      </c>
      <c r="O318" s="170"/>
    </row>
    <row r="319" spans="1:15" ht="12.75">
      <c r="A319" s="178"/>
      <c r="B319" s="180"/>
      <c r="C319" s="225" t="s">
        <v>392</v>
      </c>
      <c r="D319" s="226"/>
      <c r="E319" s="181">
        <v>0.3392</v>
      </c>
      <c r="F319" s="182"/>
      <c r="G319" s="183"/>
      <c r="M319" s="179" t="s">
        <v>392</v>
      </c>
      <c r="O319" s="170"/>
    </row>
    <row r="320" spans="1:15" ht="12.75">
      <c r="A320" s="178"/>
      <c r="B320" s="180"/>
      <c r="C320" s="225" t="s">
        <v>393</v>
      </c>
      <c r="D320" s="226"/>
      <c r="E320" s="181">
        <v>0.2942</v>
      </c>
      <c r="F320" s="182"/>
      <c r="G320" s="183"/>
      <c r="M320" s="179" t="s">
        <v>393</v>
      </c>
      <c r="O320" s="170"/>
    </row>
    <row r="321" spans="1:104" ht="12.75">
      <c r="A321" s="171">
        <v>54</v>
      </c>
      <c r="B321" s="172" t="s">
        <v>394</v>
      </c>
      <c r="C321" s="173" t="s">
        <v>395</v>
      </c>
      <c r="D321" s="174" t="s">
        <v>82</v>
      </c>
      <c r="E321" s="175">
        <v>4.275</v>
      </c>
      <c r="F321" s="175"/>
      <c r="G321" s="176">
        <f>E321*F321</f>
        <v>0</v>
      </c>
      <c r="O321" s="170">
        <v>2</v>
      </c>
      <c r="AA321" s="146">
        <v>1</v>
      </c>
      <c r="AB321" s="146">
        <v>1</v>
      </c>
      <c r="AC321" s="146">
        <v>1</v>
      </c>
      <c r="AZ321" s="146">
        <v>1</v>
      </c>
      <c r="BA321" s="146">
        <f>IF(AZ321=1,G321,0)</f>
        <v>0</v>
      </c>
      <c r="BB321" s="146">
        <f>IF(AZ321=2,G321,0)</f>
        <v>0</v>
      </c>
      <c r="BC321" s="146">
        <f>IF(AZ321=3,G321,0)</f>
        <v>0</v>
      </c>
      <c r="BD321" s="146">
        <f>IF(AZ321=4,G321,0)</f>
        <v>0</v>
      </c>
      <c r="BE321" s="146">
        <f>IF(AZ321=5,G321,0)</f>
        <v>0</v>
      </c>
      <c r="CA321" s="177">
        <v>1</v>
      </c>
      <c r="CB321" s="177">
        <v>1</v>
      </c>
      <c r="CZ321" s="146">
        <v>0.00182</v>
      </c>
    </row>
    <row r="322" spans="1:15" ht="12.75">
      <c r="A322" s="178"/>
      <c r="B322" s="180"/>
      <c r="C322" s="225" t="s">
        <v>89</v>
      </c>
      <c r="D322" s="226"/>
      <c r="E322" s="181">
        <v>0</v>
      </c>
      <c r="F322" s="182"/>
      <c r="G322" s="183"/>
      <c r="M322" s="179" t="s">
        <v>89</v>
      </c>
      <c r="O322" s="170"/>
    </row>
    <row r="323" spans="1:15" ht="12.75">
      <c r="A323" s="178"/>
      <c r="B323" s="180"/>
      <c r="C323" s="225" t="s">
        <v>396</v>
      </c>
      <c r="D323" s="226"/>
      <c r="E323" s="181">
        <v>3.375</v>
      </c>
      <c r="F323" s="182"/>
      <c r="G323" s="183"/>
      <c r="M323" s="179" t="s">
        <v>396</v>
      </c>
      <c r="O323" s="170"/>
    </row>
    <row r="324" spans="1:15" ht="12.75">
      <c r="A324" s="178"/>
      <c r="B324" s="180"/>
      <c r="C324" s="225" t="s">
        <v>91</v>
      </c>
      <c r="D324" s="226"/>
      <c r="E324" s="181">
        <v>0</v>
      </c>
      <c r="F324" s="182"/>
      <c r="G324" s="183"/>
      <c r="M324" s="179" t="s">
        <v>91</v>
      </c>
      <c r="O324" s="170"/>
    </row>
    <row r="325" spans="1:15" ht="12.75">
      <c r="A325" s="178"/>
      <c r="B325" s="180"/>
      <c r="C325" s="225" t="s">
        <v>397</v>
      </c>
      <c r="D325" s="226"/>
      <c r="E325" s="181">
        <v>0.9</v>
      </c>
      <c r="F325" s="182"/>
      <c r="G325" s="183"/>
      <c r="M325" s="179" t="s">
        <v>397</v>
      </c>
      <c r="O325" s="170"/>
    </row>
    <row r="326" spans="1:104" ht="12.75">
      <c r="A326" s="171">
        <v>55</v>
      </c>
      <c r="B326" s="172" t="s">
        <v>398</v>
      </c>
      <c r="C326" s="173" t="s">
        <v>399</v>
      </c>
      <c r="D326" s="174" t="s">
        <v>220</v>
      </c>
      <c r="E326" s="175">
        <v>28.1</v>
      </c>
      <c r="F326" s="175"/>
      <c r="G326" s="176">
        <f>E326*F326</f>
        <v>0</v>
      </c>
      <c r="O326" s="170">
        <v>2</v>
      </c>
      <c r="AA326" s="146">
        <v>1</v>
      </c>
      <c r="AB326" s="146">
        <v>1</v>
      </c>
      <c r="AC326" s="146">
        <v>1</v>
      </c>
      <c r="AZ326" s="146">
        <v>1</v>
      </c>
      <c r="BA326" s="146">
        <f>IF(AZ326=1,G326,0)</f>
        <v>0</v>
      </c>
      <c r="BB326" s="146">
        <f>IF(AZ326=2,G326,0)</f>
        <v>0</v>
      </c>
      <c r="BC326" s="146">
        <f>IF(AZ326=3,G326,0)</f>
        <v>0</v>
      </c>
      <c r="BD326" s="146">
        <f>IF(AZ326=4,G326,0)</f>
        <v>0</v>
      </c>
      <c r="BE326" s="146">
        <f>IF(AZ326=5,G326,0)</f>
        <v>0</v>
      </c>
      <c r="CA326" s="177">
        <v>1</v>
      </c>
      <c r="CB326" s="177">
        <v>1</v>
      </c>
      <c r="CZ326" s="146">
        <v>0</v>
      </c>
    </row>
    <row r="327" spans="1:15" ht="12.75">
      <c r="A327" s="178"/>
      <c r="B327" s="180"/>
      <c r="C327" s="225" t="s">
        <v>89</v>
      </c>
      <c r="D327" s="226"/>
      <c r="E327" s="181">
        <v>0</v>
      </c>
      <c r="F327" s="182"/>
      <c r="G327" s="183"/>
      <c r="M327" s="179" t="s">
        <v>89</v>
      </c>
      <c r="O327" s="170"/>
    </row>
    <row r="328" spans="1:15" ht="12.75">
      <c r="A328" s="178"/>
      <c r="B328" s="180"/>
      <c r="C328" s="225" t="s">
        <v>400</v>
      </c>
      <c r="D328" s="226"/>
      <c r="E328" s="181">
        <v>11.4</v>
      </c>
      <c r="F328" s="182"/>
      <c r="G328" s="183"/>
      <c r="M328" s="179" t="s">
        <v>400</v>
      </c>
      <c r="O328" s="170"/>
    </row>
    <row r="329" spans="1:15" ht="12.75">
      <c r="A329" s="178"/>
      <c r="B329" s="180"/>
      <c r="C329" s="225" t="s">
        <v>401</v>
      </c>
      <c r="D329" s="226"/>
      <c r="E329" s="181">
        <v>7.2</v>
      </c>
      <c r="F329" s="182"/>
      <c r="G329" s="183"/>
      <c r="M329" s="179" t="s">
        <v>401</v>
      </c>
      <c r="O329" s="170"/>
    </row>
    <row r="330" spans="1:15" ht="12.75">
      <c r="A330" s="178"/>
      <c r="B330" s="180"/>
      <c r="C330" s="225" t="s">
        <v>91</v>
      </c>
      <c r="D330" s="226"/>
      <c r="E330" s="181">
        <v>0</v>
      </c>
      <c r="F330" s="182"/>
      <c r="G330" s="183"/>
      <c r="M330" s="179" t="s">
        <v>91</v>
      </c>
      <c r="O330" s="170"/>
    </row>
    <row r="331" spans="1:15" ht="12.75">
      <c r="A331" s="178"/>
      <c r="B331" s="180"/>
      <c r="C331" s="225" t="s">
        <v>402</v>
      </c>
      <c r="D331" s="226"/>
      <c r="E331" s="181">
        <v>5.7</v>
      </c>
      <c r="F331" s="182"/>
      <c r="G331" s="183"/>
      <c r="M331" s="179" t="s">
        <v>402</v>
      </c>
      <c r="O331" s="170"/>
    </row>
    <row r="332" spans="1:15" ht="12.75">
      <c r="A332" s="178"/>
      <c r="B332" s="180"/>
      <c r="C332" s="225" t="s">
        <v>403</v>
      </c>
      <c r="D332" s="226"/>
      <c r="E332" s="181">
        <v>3.8</v>
      </c>
      <c r="F332" s="182"/>
      <c r="G332" s="183"/>
      <c r="M332" s="179" t="s">
        <v>403</v>
      </c>
      <c r="O332" s="170"/>
    </row>
    <row r="333" spans="1:104" ht="12.75">
      <c r="A333" s="171">
        <v>56</v>
      </c>
      <c r="B333" s="172" t="s">
        <v>404</v>
      </c>
      <c r="C333" s="173" t="s">
        <v>405</v>
      </c>
      <c r="D333" s="174" t="s">
        <v>220</v>
      </c>
      <c r="E333" s="175">
        <v>10.3</v>
      </c>
      <c r="F333" s="175"/>
      <c r="G333" s="176">
        <f>E333*F333</f>
        <v>0</v>
      </c>
      <c r="O333" s="170">
        <v>2</v>
      </c>
      <c r="AA333" s="146">
        <v>1</v>
      </c>
      <c r="AB333" s="146">
        <v>1</v>
      </c>
      <c r="AC333" s="146">
        <v>1</v>
      </c>
      <c r="AZ333" s="146">
        <v>1</v>
      </c>
      <c r="BA333" s="146">
        <f>IF(AZ333=1,G333,0)</f>
        <v>0</v>
      </c>
      <c r="BB333" s="146">
        <f>IF(AZ333=2,G333,0)</f>
        <v>0</v>
      </c>
      <c r="BC333" s="146">
        <f>IF(AZ333=3,G333,0)</f>
        <v>0</v>
      </c>
      <c r="BD333" s="146">
        <f>IF(AZ333=4,G333,0)</f>
        <v>0</v>
      </c>
      <c r="BE333" s="146">
        <f>IF(AZ333=5,G333,0)</f>
        <v>0</v>
      </c>
      <c r="CA333" s="177">
        <v>1</v>
      </c>
      <c r="CB333" s="177">
        <v>1</v>
      </c>
      <c r="CZ333" s="146">
        <v>0.04957</v>
      </c>
    </row>
    <row r="334" spans="1:15" ht="12.75">
      <c r="A334" s="178"/>
      <c r="B334" s="180"/>
      <c r="C334" s="225" t="s">
        <v>406</v>
      </c>
      <c r="D334" s="226"/>
      <c r="E334" s="181">
        <v>4.5</v>
      </c>
      <c r="F334" s="182"/>
      <c r="G334" s="183"/>
      <c r="M334" s="179" t="s">
        <v>406</v>
      </c>
      <c r="O334" s="170"/>
    </row>
    <row r="335" spans="1:15" ht="12.75">
      <c r="A335" s="178"/>
      <c r="B335" s="180"/>
      <c r="C335" s="225" t="s">
        <v>407</v>
      </c>
      <c r="D335" s="226"/>
      <c r="E335" s="181">
        <v>2.8</v>
      </c>
      <c r="F335" s="182"/>
      <c r="G335" s="183"/>
      <c r="M335" s="179" t="s">
        <v>407</v>
      </c>
      <c r="O335" s="170"/>
    </row>
    <row r="336" spans="1:15" ht="12.75">
      <c r="A336" s="178"/>
      <c r="B336" s="180"/>
      <c r="C336" s="225" t="s">
        <v>408</v>
      </c>
      <c r="D336" s="226"/>
      <c r="E336" s="181">
        <v>1.5</v>
      </c>
      <c r="F336" s="182"/>
      <c r="G336" s="183"/>
      <c r="M336" s="179" t="s">
        <v>408</v>
      </c>
      <c r="O336" s="170"/>
    </row>
    <row r="337" spans="1:15" ht="12.75">
      <c r="A337" s="178"/>
      <c r="B337" s="180"/>
      <c r="C337" s="225" t="s">
        <v>409</v>
      </c>
      <c r="D337" s="226"/>
      <c r="E337" s="181">
        <v>0</v>
      </c>
      <c r="F337" s="182"/>
      <c r="G337" s="183"/>
      <c r="M337" s="179" t="s">
        <v>409</v>
      </c>
      <c r="O337" s="170"/>
    </row>
    <row r="338" spans="1:15" ht="12.75">
      <c r="A338" s="178"/>
      <c r="B338" s="180"/>
      <c r="C338" s="225" t="s">
        <v>410</v>
      </c>
      <c r="D338" s="226"/>
      <c r="E338" s="181">
        <v>1.5</v>
      </c>
      <c r="F338" s="182"/>
      <c r="G338" s="183"/>
      <c r="M338" s="179" t="s">
        <v>410</v>
      </c>
      <c r="O338" s="170"/>
    </row>
    <row r="339" spans="1:104" ht="12.75">
      <c r="A339" s="171">
        <v>57</v>
      </c>
      <c r="B339" s="172" t="s">
        <v>411</v>
      </c>
      <c r="C339" s="173" t="s">
        <v>412</v>
      </c>
      <c r="D339" s="174" t="s">
        <v>124</v>
      </c>
      <c r="E339" s="175">
        <v>29.5</v>
      </c>
      <c r="F339" s="175"/>
      <c r="G339" s="176">
        <f>E339*F339</f>
        <v>0</v>
      </c>
      <c r="O339" s="170">
        <v>2</v>
      </c>
      <c r="AA339" s="146">
        <v>1</v>
      </c>
      <c r="AB339" s="146">
        <v>1</v>
      </c>
      <c r="AC339" s="146">
        <v>1</v>
      </c>
      <c r="AZ339" s="146">
        <v>1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7">
        <v>1</v>
      </c>
      <c r="CB339" s="177">
        <v>1</v>
      </c>
      <c r="CZ339" s="146">
        <v>0</v>
      </c>
    </row>
    <row r="340" spans="1:15" ht="12.75">
      <c r="A340" s="178"/>
      <c r="B340" s="180"/>
      <c r="C340" s="225" t="s">
        <v>150</v>
      </c>
      <c r="D340" s="226"/>
      <c r="E340" s="181">
        <v>29.5</v>
      </c>
      <c r="F340" s="182"/>
      <c r="G340" s="183"/>
      <c r="M340" s="179" t="s">
        <v>150</v>
      </c>
      <c r="O340" s="170"/>
    </row>
    <row r="341" spans="1:104" ht="12.75">
      <c r="A341" s="171">
        <v>58</v>
      </c>
      <c r="B341" s="172" t="s">
        <v>413</v>
      </c>
      <c r="C341" s="173" t="s">
        <v>414</v>
      </c>
      <c r="D341" s="174" t="s">
        <v>124</v>
      </c>
      <c r="E341" s="175">
        <v>31.04</v>
      </c>
      <c r="F341" s="175"/>
      <c r="G341" s="176">
        <f>E341*F341</f>
        <v>0</v>
      </c>
      <c r="O341" s="170">
        <v>2</v>
      </c>
      <c r="AA341" s="146">
        <v>1</v>
      </c>
      <c r="AB341" s="146">
        <v>1</v>
      </c>
      <c r="AC341" s="146">
        <v>1</v>
      </c>
      <c r="AZ341" s="146">
        <v>1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7">
        <v>1</v>
      </c>
      <c r="CB341" s="177">
        <v>1</v>
      </c>
      <c r="CZ341" s="146">
        <v>0</v>
      </c>
    </row>
    <row r="342" spans="1:15" ht="12.75">
      <c r="A342" s="178"/>
      <c r="B342" s="180"/>
      <c r="C342" s="225" t="s">
        <v>415</v>
      </c>
      <c r="D342" s="226"/>
      <c r="E342" s="181">
        <v>31.04</v>
      </c>
      <c r="F342" s="182"/>
      <c r="G342" s="183"/>
      <c r="M342" s="179" t="s">
        <v>415</v>
      </c>
      <c r="O342" s="170"/>
    </row>
    <row r="343" spans="1:104" ht="22.5">
      <c r="A343" s="171">
        <v>59</v>
      </c>
      <c r="B343" s="172" t="s">
        <v>416</v>
      </c>
      <c r="C343" s="173" t="s">
        <v>417</v>
      </c>
      <c r="D343" s="174" t="s">
        <v>124</v>
      </c>
      <c r="E343" s="175">
        <v>625.8854</v>
      </c>
      <c r="F343" s="175"/>
      <c r="G343" s="176">
        <f>E343*F343</f>
        <v>0</v>
      </c>
      <c r="O343" s="170">
        <v>2</v>
      </c>
      <c r="AA343" s="146">
        <v>1</v>
      </c>
      <c r="AB343" s="146">
        <v>1</v>
      </c>
      <c r="AC343" s="146">
        <v>1</v>
      </c>
      <c r="AZ343" s="146">
        <v>1</v>
      </c>
      <c r="BA343" s="146">
        <f>IF(AZ343=1,G343,0)</f>
        <v>0</v>
      </c>
      <c r="BB343" s="146">
        <f>IF(AZ343=2,G343,0)</f>
        <v>0</v>
      </c>
      <c r="BC343" s="146">
        <f>IF(AZ343=3,G343,0)</f>
        <v>0</v>
      </c>
      <c r="BD343" s="146">
        <f>IF(AZ343=4,G343,0)</f>
        <v>0</v>
      </c>
      <c r="BE343" s="146">
        <f>IF(AZ343=5,G343,0)</f>
        <v>0</v>
      </c>
      <c r="CA343" s="177">
        <v>1</v>
      </c>
      <c r="CB343" s="177">
        <v>1</v>
      </c>
      <c r="CZ343" s="146">
        <v>0</v>
      </c>
    </row>
    <row r="344" spans="1:15" ht="12.75">
      <c r="A344" s="178"/>
      <c r="B344" s="180"/>
      <c r="C344" s="225" t="s">
        <v>418</v>
      </c>
      <c r="D344" s="226"/>
      <c r="E344" s="181">
        <v>221.2072</v>
      </c>
      <c r="F344" s="182"/>
      <c r="G344" s="183"/>
      <c r="M344" s="179" t="s">
        <v>418</v>
      </c>
      <c r="O344" s="170"/>
    </row>
    <row r="345" spans="1:15" ht="12.75">
      <c r="A345" s="178"/>
      <c r="B345" s="180"/>
      <c r="C345" s="225" t="s">
        <v>419</v>
      </c>
      <c r="D345" s="226"/>
      <c r="E345" s="181">
        <v>-12</v>
      </c>
      <c r="F345" s="182"/>
      <c r="G345" s="183"/>
      <c r="M345" s="179" t="s">
        <v>419</v>
      </c>
      <c r="O345" s="170"/>
    </row>
    <row r="346" spans="1:15" ht="12.75">
      <c r="A346" s="178"/>
      <c r="B346" s="180"/>
      <c r="C346" s="225" t="s">
        <v>420</v>
      </c>
      <c r="D346" s="226"/>
      <c r="E346" s="181">
        <v>-4.76</v>
      </c>
      <c r="F346" s="182"/>
      <c r="G346" s="183"/>
      <c r="M346" s="179" t="s">
        <v>420</v>
      </c>
      <c r="O346" s="170"/>
    </row>
    <row r="347" spans="1:15" ht="12.75">
      <c r="A347" s="178"/>
      <c r="B347" s="180"/>
      <c r="C347" s="225" t="s">
        <v>421</v>
      </c>
      <c r="D347" s="226"/>
      <c r="E347" s="181">
        <v>-1.773</v>
      </c>
      <c r="F347" s="182"/>
      <c r="G347" s="183"/>
      <c r="M347" s="179" t="s">
        <v>421</v>
      </c>
      <c r="O347" s="170"/>
    </row>
    <row r="348" spans="1:15" ht="12.75">
      <c r="A348" s="178"/>
      <c r="B348" s="180"/>
      <c r="C348" s="225" t="s">
        <v>422</v>
      </c>
      <c r="D348" s="226"/>
      <c r="E348" s="181">
        <v>-1.44</v>
      </c>
      <c r="F348" s="182"/>
      <c r="G348" s="183"/>
      <c r="M348" s="179" t="s">
        <v>422</v>
      </c>
      <c r="O348" s="170"/>
    </row>
    <row r="349" spans="1:15" ht="12.75">
      <c r="A349" s="178"/>
      <c r="B349" s="180"/>
      <c r="C349" s="225" t="s">
        <v>234</v>
      </c>
      <c r="D349" s="226"/>
      <c r="E349" s="181">
        <v>-15.75</v>
      </c>
      <c r="F349" s="182"/>
      <c r="G349" s="183"/>
      <c r="M349" s="179" t="s">
        <v>234</v>
      </c>
      <c r="O349" s="170"/>
    </row>
    <row r="350" spans="1:15" ht="12.75">
      <c r="A350" s="178"/>
      <c r="B350" s="180"/>
      <c r="C350" s="225" t="s">
        <v>423</v>
      </c>
      <c r="D350" s="226"/>
      <c r="E350" s="181">
        <v>2.2</v>
      </c>
      <c r="F350" s="182"/>
      <c r="G350" s="183"/>
      <c r="M350" s="179" t="s">
        <v>423</v>
      </c>
      <c r="O350" s="170"/>
    </row>
    <row r="351" spans="1:15" ht="12.75">
      <c r="A351" s="178"/>
      <c r="B351" s="180"/>
      <c r="C351" s="225" t="s">
        <v>424</v>
      </c>
      <c r="D351" s="226"/>
      <c r="E351" s="181">
        <v>0.73</v>
      </c>
      <c r="F351" s="182"/>
      <c r="G351" s="183"/>
      <c r="M351" s="179" t="s">
        <v>424</v>
      </c>
      <c r="O351" s="170"/>
    </row>
    <row r="352" spans="1:15" ht="12.75">
      <c r="A352" s="178"/>
      <c r="B352" s="180"/>
      <c r="C352" s="225" t="s">
        <v>425</v>
      </c>
      <c r="D352" s="226"/>
      <c r="E352" s="181">
        <v>5</v>
      </c>
      <c r="F352" s="182"/>
      <c r="G352" s="183"/>
      <c r="M352" s="179" t="s">
        <v>425</v>
      </c>
      <c r="O352" s="170"/>
    </row>
    <row r="353" spans="1:15" ht="12.75">
      <c r="A353" s="178"/>
      <c r="B353" s="180"/>
      <c r="C353" s="225" t="s">
        <v>426</v>
      </c>
      <c r="D353" s="226"/>
      <c r="E353" s="181">
        <v>0.544</v>
      </c>
      <c r="F353" s="182"/>
      <c r="G353" s="183"/>
      <c r="M353" s="179" t="s">
        <v>426</v>
      </c>
      <c r="O353" s="170"/>
    </row>
    <row r="354" spans="1:15" ht="12.75">
      <c r="A354" s="178"/>
      <c r="B354" s="180"/>
      <c r="C354" s="225" t="s">
        <v>427</v>
      </c>
      <c r="D354" s="226"/>
      <c r="E354" s="181">
        <v>2.85</v>
      </c>
      <c r="F354" s="182"/>
      <c r="G354" s="183"/>
      <c r="M354" s="179" t="s">
        <v>427</v>
      </c>
      <c r="O354" s="170"/>
    </row>
    <row r="355" spans="1:15" ht="12.75">
      <c r="A355" s="178"/>
      <c r="B355" s="180"/>
      <c r="C355" s="225" t="s">
        <v>428</v>
      </c>
      <c r="D355" s="226"/>
      <c r="E355" s="181">
        <v>115.245</v>
      </c>
      <c r="F355" s="182"/>
      <c r="G355" s="183"/>
      <c r="M355" s="179" t="s">
        <v>428</v>
      </c>
      <c r="O355" s="170"/>
    </row>
    <row r="356" spans="1:15" ht="12.75">
      <c r="A356" s="178"/>
      <c r="B356" s="180"/>
      <c r="C356" s="225" t="s">
        <v>429</v>
      </c>
      <c r="D356" s="226"/>
      <c r="E356" s="181">
        <v>-6.7056</v>
      </c>
      <c r="F356" s="182"/>
      <c r="G356" s="183"/>
      <c r="M356" s="179" t="s">
        <v>429</v>
      </c>
      <c r="O356" s="170"/>
    </row>
    <row r="357" spans="1:15" ht="12.75">
      <c r="A357" s="178"/>
      <c r="B357" s="180"/>
      <c r="C357" s="225" t="s">
        <v>430</v>
      </c>
      <c r="D357" s="226"/>
      <c r="E357" s="181">
        <v>-2.925</v>
      </c>
      <c r="F357" s="182"/>
      <c r="G357" s="183"/>
      <c r="M357" s="179" t="s">
        <v>430</v>
      </c>
      <c r="O357" s="170"/>
    </row>
    <row r="358" spans="1:15" ht="12.75">
      <c r="A358" s="178"/>
      <c r="B358" s="180"/>
      <c r="C358" s="225" t="s">
        <v>431</v>
      </c>
      <c r="D358" s="226"/>
      <c r="E358" s="181">
        <v>-9.12</v>
      </c>
      <c r="F358" s="182"/>
      <c r="G358" s="183"/>
      <c r="M358" s="179" t="s">
        <v>431</v>
      </c>
      <c r="O358" s="170"/>
    </row>
    <row r="359" spans="1:15" ht="12.75">
      <c r="A359" s="178"/>
      <c r="B359" s="180"/>
      <c r="C359" s="225" t="s">
        <v>432</v>
      </c>
      <c r="D359" s="226"/>
      <c r="E359" s="181">
        <v>3.91</v>
      </c>
      <c r="F359" s="182"/>
      <c r="G359" s="183"/>
      <c r="M359" s="179" t="s">
        <v>432</v>
      </c>
      <c r="O359" s="170"/>
    </row>
    <row r="360" spans="1:15" ht="12.75">
      <c r="A360" s="178"/>
      <c r="B360" s="180"/>
      <c r="C360" s="225" t="s">
        <v>433</v>
      </c>
      <c r="D360" s="226"/>
      <c r="E360" s="181">
        <v>0.58</v>
      </c>
      <c r="F360" s="182"/>
      <c r="G360" s="183"/>
      <c r="M360" s="179" t="s">
        <v>433</v>
      </c>
      <c r="O360" s="170"/>
    </row>
    <row r="361" spans="1:15" ht="12.75">
      <c r="A361" s="178"/>
      <c r="B361" s="180"/>
      <c r="C361" s="225" t="s">
        <v>434</v>
      </c>
      <c r="D361" s="226"/>
      <c r="E361" s="181">
        <v>1.62</v>
      </c>
      <c r="F361" s="182"/>
      <c r="G361" s="183"/>
      <c r="M361" s="179" t="s">
        <v>434</v>
      </c>
      <c r="O361" s="170"/>
    </row>
    <row r="362" spans="1:15" ht="12.75">
      <c r="A362" s="178"/>
      <c r="B362" s="180"/>
      <c r="C362" s="225" t="s">
        <v>435</v>
      </c>
      <c r="D362" s="226"/>
      <c r="E362" s="181">
        <v>223.8028</v>
      </c>
      <c r="F362" s="182"/>
      <c r="G362" s="183"/>
      <c r="M362" s="179" t="s">
        <v>435</v>
      </c>
      <c r="O362" s="170"/>
    </row>
    <row r="363" spans="1:15" ht="12.75">
      <c r="A363" s="178"/>
      <c r="B363" s="180"/>
      <c r="C363" s="225" t="s">
        <v>436</v>
      </c>
      <c r="D363" s="226"/>
      <c r="E363" s="181">
        <v>-0.54</v>
      </c>
      <c r="F363" s="182"/>
      <c r="G363" s="183"/>
      <c r="M363" s="179" t="s">
        <v>436</v>
      </c>
      <c r="O363" s="170"/>
    </row>
    <row r="364" spans="1:15" ht="12.75">
      <c r="A364" s="178"/>
      <c r="B364" s="180"/>
      <c r="C364" s="225" t="s">
        <v>437</v>
      </c>
      <c r="D364" s="226"/>
      <c r="E364" s="181">
        <v>-2.76</v>
      </c>
      <c r="F364" s="182"/>
      <c r="G364" s="183"/>
      <c r="M364" s="179" t="s">
        <v>437</v>
      </c>
      <c r="O364" s="170"/>
    </row>
    <row r="365" spans="1:15" ht="12.75">
      <c r="A365" s="178"/>
      <c r="B365" s="180"/>
      <c r="C365" s="225" t="s">
        <v>419</v>
      </c>
      <c r="D365" s="226"/>
      <c r="E365" s="181">
        <v>-12</v>
      </c>
      <c r="F365" s="182"/>
      <c r="G365" s="183"/>
      <c r="M365" s="179" t="s">
        <v>419</v>
      </c>
      <c r="O365" s="170"/>
    </row>
    <row r="366" spans="1:15" ht="12.75">
      <c r="A366" s="178"/>
      <c r="B366" s="180"/>
      <c r="C366" s="225" t="s">
        <v>438</v>
      </c>
      <c r="D366" s="226"/>
      <c r="E366" s="181">
        <v>-0.5</v>
      </c>
      <c r="F366" s="182"/>
      <c r="G366" s="183"/>
      <c r="M366" s="179" t="s">
        <v>438</v>
      </c>
      <c r="O366" s="170"/>
    </row>
    <row r="367" spans="1:15" ht="12.75">
      <c r="A367" s="178"/>
      <c r="B367" s="180"/>
      <c r="C367" s="225" t="s">
        <v>439</v>
      </c>
      <c r="D367" s="226"/>
      <c r="E367" s="181">
        <v>-2.899</v>
      </c>
      <c r="F367" s="182"/>
      <c r="G367" s="183"/>
      <c r="M367" s="179" t="s">
        <v>439</v>
      </c>
      <c r="O367" s="170"/>
    </row>
    <row r="368" spans="1:15" ht="12.75">
      <c r="A368" s="178"/>
      <c r="B368" s="180"/>
      <c r="C368" s="225" t="s">
        <v>234</v>
      </c>
      <c r="D368" s="226"/>
      <c r="E368" s="181">
        <v>-15.75</v>
      </c>
      <c r="F368" s="182"/>
      <c r="G368" s="183"/>
      <c r="M368" s="179" t="s">
        <v>234</v>
      </c>
      <c r="O368" s="170"/>
    </row>
    <row r="369" spans="1:15" ht="12.75">
      <c r="A369" s="178"/>
      <c r="B369" s="180"/>
      <c r="C369" s="225" t="s">
        <v>440</v>
      </c>
      <c r="D369" s="226"/>
      <c r="E369" s="181">
        <v>0.21</v>
      </c>
      <c r="F369" s="182"/>
      <c r="G369" s="183"/>
      <c r="M369" s="179" t="s">
        <v>440</v>
      </c>
      <c r="O369" s="170"/>
    </row>
    <row r="370" spans="1:15" ht="12.75">
      <c r="A370" s="178"/>
      <c r="B370" s="180"/>
      <c r="C370" s="225" t="s">
        <v>441</v>
      </c>
      <c r="D370" s="226"/>
      <c r="E370" s="181">
        <v>0.538</v>
      </c>
      <c r="F370" s="182"/>
      <c r="G370" s="183"/>
      <c r="M370" s="179" t="s">
        <v>441</v>
      </c>
      <c r="O370" s="170"/>
    </row>
    <row r="371" spans="1:15" ht="12.75">
      <c r="A371" s="178"/>
      <c r="B371" s="180"/>
      <c r="C371" s="225" t="s">
        <v>442</v>
      </c>
      <c r="D371" s="226"/>
      <c r="E371" s="181">
        <v>2.2</v>
      </c>
      <c r="F371" s="182"/>
      <c r="G371" s="183"/>
      <c r="M371" s="179" t="s">
        <v>442</v>
      </c>
      <c r="O371" s="170"/>
    </row>
    <row r="372" spans="1:15" ht="12.75">
      <c r="A372" s="178"/>
      <c r="B372" s="180"/>
      <c r="C372" s="225" t="s">
        <v>443</v>
      </c>
      <c r="D372" s="226"/>
      <c r="E372" s="181">
        <v>0.2</v>
      </c>
      <c r="F372" s="182"/>
      <c r="G372" s="183"/>
      <c r="M372" s="179" t="s">
        <v>443</v>
      </c>
      <c r="O372" s="170"/>
    </row>
    <row r="373" spans="1:15" ht="12.75">
      <c r="A373" s="178"/>
      <c r="B373" s="180"/>
      <c r="C373" s="225" t="s">
        <v>444</v>
      </c>
      <c r="D373" s="226"/>
      <c r="E373" s="181">
        <v>0.576</v>
      </c>
      <c r="F373" s="182"/>
      <c r="G373" s="183"/>
      <c r="M373" s="179" t="s">
        <v>444</v>
      </c>
      <c r="O373" s="170"/>
    </row>
    <row r="374" spans="1:15" ht="12.75">
      <c r="A374" s="178"/>
      <c r="B374" s="180"/>
      <c r="C374" s="225" t="s">
        <v>427</v>
      </c>
      <c r="D374" s="226"/>
      <c r="E374" s="181">
        <v>2.85</v>
      </c>
      <c r="F374" s="182"/>
      <c r="G374" s="183"/>
      <c r="M374" s="179" t="s">
        <v>427</v>
      </c>
      <c r="O374" s="170"/>
    </row>
    <row r="375" spans="1:15" ht="12.75">
      <c r="A375" s="178"/>
      <c r="B375" s="180"/>
      <c r="C375" s="225" t="s">
        <v>445</v>
      </c>
      <c r="D375" s="226"/>
      <c r="E375" s="181">
        <v>85.045</v>
      </c>
      <c r="F375" s="182"/>
      <c r="G375" s="183"/>
      <c r="M375" s="179" t="s">
        <v>445</v>
      </c>
      <c r="O375" s="170"/>
    </row>
    <row r="376" spans="1:15" ht="12.75">
      <c r="A376" s="178"/>
      <c r="B376" s="180"/>
      <c r="C376" s="225" t="s">
        <v>446</v>
      </c>
      <c r="D376" s="226"/>
      <c r="E376" s="181">
        <v>52.8</v>
      </c>
      <c r="F376" s="182"/>
      <c r="G376" s="183"/>
      <c r="M376" s="179" t="s">
        <v>446</v>
      </c>
      <c r="O376" s="170"/>
    </row>
    <row r="377" spans="1:15" ht="12.75">
      <c r="A377" s="178"/>
      <c r="B377" s="180"/>
      <c r="C377" s="225" t="s">
        <v>447</v>
      </c>
      <c r="D377" s="226"/>
      <c r="E377" s="181">
        <v>-4</v>
      </c>
      <c r="F377" s="182"/>
      <c r="G377" s="183"/>
      <c r="M377" s="179" t="s">
        <v>447</v>
      </c>
      <c r="O377" s="170"/>
    </row>
    <row r="378" spans="1:15" ht="12.75">
      <c r="A378" s="178"/>
      <c r="B378" s="180"/>
      <c r="C378" s="225" t="s">
        <v>448</v>
      </c>
      <c r="D378" s="226"/>
      <c r="E378" s="181">
        <v>-5.25</v>
      </c>
      <c r="F378" s="182"/>
      <c r="G378" s="183"/>
      <c r="M378" s="179" t="s">
        <v>448</v>
      </c>
      <c r="O378" s="170"/>
    </row>
    <row r="379" spans="1:15" ht="12.75">
      <c r="A379" s="178"/>
      <c r="B379" s="180"/>
      <c r="C379" s="225" t="s">
        <v>449</v>
      </c>
      <c r="D379" s="226"/>
      <c r="E379" s="181">
        <v>1</v>
      </c>
      <c r="F379" s="182"/>
      <c r="G379" s="183"/>
      <c r="M379" s="179" t="s">
        <v>449</v>
      </c>
      <c r="O379" s="170"/>
    </row>
    <row r="380" spans="1:15" ht="12.75">
      <c r="A380" s="178"/>
      <c r="B380" s="180"/>
      <c r="C380" s="225" t="s">
        <v>450</v>
      </c>
      <c r="D380" s="226"/>
      <c r="E380" s="181">
        <v>0.95</v>
      </c>
      <c r="F380" s="182"/>
      <c r="G380" s="183"/>
      <c r="M380" s="179" t="s">
        <v>450</v>
      </c>
      <c r="O380" s="170"/>
    </row>
    <row r="381" spans="1:57" ht="12.75">
      <c r="A381" s="184"/>
      <c r="B381" s="185" t="s">
        <v>76</v>
      </c>
      <c r="C381" s="186" t="str">
        <f>CONCATENATE(B314," ",C314)</f>
        <v>97 Prorážení otvorů</v>
      </c>
      <c r="D381" s="187"/>
      <c r="E381" s="188"/>
      <c r="F381" s="189"/>
      <c r="G381" s="190">
        <f>SUM(G314:G380)</f>
        <v>0</v>
      </c>
      <c r="O381" s="170">
        <v>4</v>
      </c>
      <c r="BA381" s="191">
        <f>SUM(BA314:BA380)</f>
        <v>0</v>
      </c>
      <c r="BB381" s="191">
        <f>SUM(BB314:BB380)</f>
        <v>0</v>
      </c>
      <c r="BC381" s="191">
        <f>SUM(BC314:BC380)</f>
        <v>0</v>
      </c>
      <c r="BD381" s="191">
        <f>SUM(BD314:BD380)</f>
        <v>0</v>
      </c>
      <c r="BE381" s="191">
        <f>SUM(BE314:BE380)</f>
        <v>0</v>
      </c>
    </row>
    <row r="382" spans="1:15" ht="12.75">
      <c r="A382" s="163" t="s">
        <v>74</v>
      </c>
      <c r="B382" s="164" t="s">
        <v>451</v>
      </c>
      <c r="C382" s="165" t="s">
        <v>452</v>
      </c>
      <c r="D382" s="166"/>
      <c r="E382" s="167"/>
      <c r="F382" s="167"/>
      <c r="G382" s="168"/>
      <c r="H382" s="169"/>
      <c r="I382" s="169"/>
      <c r="O382" s="170">
        <v>1</v>
      </c>
    </row>
    <row r="383" spans="1:104" ht="12.75">
      <c r="A383" s="171">
        <v>60</v>
      </c>
      <c r="B383" s="172" t="s">
        <v>453</v>
      </c>
      <c r="C383" s="173" t="s">
        <v>454</v>
      </c>
      <c r="D383" s="174" t="s">
        <v>117</v>
      </c>
      <c r="E383" s="175">
        <v>108.399346423003</v>
      </c>
      <c r="F383" s="175"/>
      <c r="G383" s="176">
        <f>E383*F383</f>
        <v>0</v>
      </c>
      <c r="O383" s="170">
        <v>2</v>
      </c>
      <c r="AA383" s="146">
        <v>7</v>
      </c>
      <c r="AB383" s="146">
        <v>1</v>
      </c>
      <c r="AC383" s="146">
        <v>2</v>
      </c>
      <c r="AZ383" s="146">
        <v>1</v>
      </c>
      <c r="BA383" s="146">
        <f>IF(AZ383=1,G383,0)</f>
        <v>0</v>
      </c>
      <c r="BB383" s="146">
        <f>IF(AZ383=2,G383,0)</f>
        <v>0</v>
      </c>
      <c r="BC383" s="146">
        <f>IF(AZ383=3,G383,0)</f>
        <v>0</v>
      </c>
      <c r="BD383" s="146">
        <f>IF(AZ383=4,G383,0)</f>
        <v>0</v>
      </c>
      <c r="BE383" s="146">
        <f>IF(AZ383=5,G383,0)</f>
        <v>0</v>
      </c>
      <c r="CA383" s="177">
        <v>7</v>
      </c>
      <c r="CB383" s="177">
        <v>1</v>
      </c>
      <c r="CZ383" s="146">
        <v>0</v>
      </c>
    </row>
    <row r="384" spans="1:57" ht="12.75">
      <c r="A384" s="184"/>
      <c r="B384" s="185" t="s">
        <v>76</v>
      </c>
      <c r="C384" s="186" t="str">
        <f>CONCATENATE(B382," ",C382)</f>
        <v>99 Staveništní přesun hmot</v>
      </c>
      <c r="D384" s="187"/>
      <c r="E384" s="188"/>
      <c r="F384" s="189"/>
      <c r="G384" s="190">
        <f>SUM(G382:G383)</f>
        <v>0</v>
      </c>
      <c r="O384" s="170">
        <v>4</v>
      </c>
      <c r="BA384" s="191">
        <f>SUM(BA382:BA383)</f>
        <v>0</v>
      </c>
      <c r="BB384" s="191">
        <f>SUM(BB382:BB383)</f>
        <v>0</v>
      </c>
      <c r="BC384" s="191">
        <f>SUM(BC382:BC383)</f>
        <v>0</v>
      </c>
      <c r="BD384" s="191">
        <f>SUM(BD382:BD383)</f>
        <v>0</v>
      </c>
      <c r="BE384" s="191">
        <f>SUM(BE382:BE383)</f>
        <v>0</v>
      </c>
    </row>
    <row r="385" spans="1:15" ht="12.75">
      <c r="A385" s="163" t="s">
        <v>74</v>
      </c>
      <c r="B385" s="164" t="s">
        <v>455</v>
      </c>
      <c r="C385" s="165" t="s">
        <v>456</v>
      </c>
      <c r="D385" s="166"/>
      <c r="E385" s="167"/>
      <c r="F385" s="167"/>
      <c r="G385" s="168"/>
      <c r="H385" s="169"/>
      <c r="I385" s="169"/>
      <c r="O385" s="170">
        <v>1</v>
      </c>
    </row>
    <row r="386" spans="1:104" ht="12.75">
      <c r="A386" s="171">
        <v>61</v>
      </c>
      <c r="B386" s="172" t="s">
        <v>457</v>
      </c>
      <c r="C386" s="173" t="s">
        <v>458</v>
      </c>
      <c r="D386" s="174" t="s">
        <v>124</v>
      </c>
      <c r="E386" s="175">
        <v>244.0246</v>
      </c>
      <c r="F386" s="175"/>
      <c r="G386" s="176">
        <f>E386*F386</f>
        <v>0</v>
      </c>
      <c r="O386" s="170">
        <v>2</v>
      </c>
      <c r="AA386" s="146">
        <v>1</v>
      </c>
      <c r="AB386" s="146">
        <v>7</v>
      </c>
      <c r="AC386" s="146">
        <v>7</v>
      </c>
      <c r="AZ386" s="146">
        <v>2</v>
      </c>
      <c r="BA386" s="146">
        <f>IF(AZ386=1,G386,0)</f>
        <v>0</v>
      </c>
      <c r="BB386" s="146">
        <f>IF(AZ386=2,G386,0)</f>
        <v>0</v>
      </c>
      <c r="BC386" s="146">
        <f>IF(AZ386=3,G386,0)</f>
        <v>0</v>
      </c>
      <c r="BD386" s="146">
        <f>IF(AZ386=4,G386,0)</f>
        <v>0</v>
      </c>
      <c r="BE386" s="146">
        <f>IF(AZ386=5,G386,0)</f>
        <v>0</v>
      </c>
      <c r="CA386" s="177">
        <v>1</v>
      </c>
      <c r="CB386" s="177">
        <v>7</v>
      </c>
      <c r="CZ386" s="146">
        <v>0</v>
      </c>
    </row>
    <row r="387" spans="1:15" ht="12.75">
      <c r="A387" s="178"/>
      <c r="B387" s="180"/>
      <c r="C387" s="225" t="s">
        <v>459</v>
      </c>
      <c r="D387" s="226"/>
      <c r="E387" s="181">
        <v>241.4118</v>
      </c>
      <c r="F387" s="182"/>
      <c r="G387" s="183"/>
      <c r="M387" s="179" t="s">
        <v>459</v>
      </c>
      <c r="O387" s="170"/>
    </row>
    <row r="388" spans="1:15" ht="12.75">
      <c r="A388" s="178"/>
      <c r="B388" s="180"/>
      <c r="C388" s="225" t="s">
        <v>460</v>
      </c>
      <c r="D388" s="226"/>
      <c r="E388" s="181">
        <v>2.6128</v>
      </c>
      <c r="F388" s="182"/>
      <c r="G388" s="183"/>
      <c r="M388" s="179" t="s">
        <v>460</v>
      </c>
      <c r="O388" s="170"/>
    </row>
    <row r="389" spans="1:104" ht="22.5">
      <c r="A389" s="171">
        <v>62</v>
      </c>
      <c r="B389" s="172" t="s">
        <v>461</v>
      </c>
      <c r="C389" s="173" t="s">
        <v>462</v>
      </c>
      <c r="D389" s="174" t="s">
        <v>124</v>
      </c>
      <c r="E389" s="175">
        <v>156.8</v>
      </c>
      <c r="F389" s="175"/>
      <c r="G389" s="176">
        <f>E389*F389</f>
        <v>0</v>
      </c>
      <c r="O389" s="170">
        <v>2</v>
      </c>
      <c r="AA389" s="146">
        <v>1</v>
      </c>
      <c r="AB389" s="146">
        <v>7</v>
      </c>
      <c r="AC389" s="146">
        <v>7</v>
      </c>
      <c r="AZ389" s="146">
        <v>2</v>
      </c>
      <c r="BA389" s="146">
        <f>IF(AZ389=1,G389,0)</f>
        <v>0</v>
      </c>
      <c r="BB389" s="146">
        <f>IF(AZ389=2,G389,0)</f>
        <v>0</v>
      </c>
      <c r="BC389" s="146">
        <f>IF(AZ389=3,G389,0)</f>
        <v>0</v>
      </c>
      <c r="BD389" s="146">
        <f>IF(AZ389=4,G389,0)</f>
        <v>0</v>
      </c>
      <c r="BE389" s="146">
        <f>IF(AZ389=5,G389,0)</f>
        <v>0</v>
      </c>
      <c r="CA389" s="177">
        <v>1</v>
      </c>
      <c r="CB389" s="177">
        <v>7</v>
      </c>
      <c r="CZ389" s="146">
        <v>0.0003</v>
      </c>
    </row>
    <row r="390" spans="1:15" ht="12.75">
      <c r="A390" s="178"/>
      <c r="B390" s="180"/>
      <c r="C390" s="225" t="s">
        <v>463</v>
      </c>
      <c r="D390" s="226"/>
      <c r="E390" s="181">
        <v>156.8</v>
      </c>
      <c r="F390" s="182"/>
      <c r="G390" s="183"/>
      <c r="M390" s="179" t="s">
        <v>463</v>
      </c>
      <c r="O390" s="170"/>
    </row>
    <row r="391" spans="1:104" ht="22.5">
      <c r="A391" s="171">
        <v>63</v>
      </c>
      <c r="B391" s="172" t="s">
        <v>464</v>
      </c>
      <c r="C391" s="173" t="s">
        <v>465</v>
      </c>
      <c r="D391" s="174" t="s">
        <v>124</v>
      </c>
      <c r="E391" s="175">
        <v>80.85</v>
      </c>
      <c r="F391" s="175"/>
      <c r="G391" s="176">
        <f>E391*F391</f>
        <v>0</v>
      </c>
      <c r="O391" s="170">
        <v>2</v>
      </c>
      <c r="AA391" s="146">
        <v>1</v>
      </c>
      <c r="AB391" s="146">
        <v>7</v>
      </c>
      <c r="AC391" s="146">
        <v>7</v>
      </c>
      <c r="AZ391" s="146">
        <v>2</v>
      </c>
      <c r="BA391" s="146">
        <f>IF(AZ391=1,G391,0)</f>
        <v>0</v>
      </c>
      <c r="BB391" s="146">
        <f>IF(AZ391=2,G391,0)</f>
        <v>0</v>
      </c>
      <c r="BC391" s="146">
        <f>IF(AZ391=3,G391,0)</f>
        <v>0</v>
      </c>
      <c r="BD391" s="146">
        <f>IF(AZ391=4,G391,0)</f>
        <v>0</v>
      </c>
      <c r="BE391" s="146">
        <f>IF(AZ391=5,G391,0)</f>
        <v>0</v>
      </c>
      <c r="CA391" s="177">
        <v>1</v>
      </c>
      <c r="CB391" s="177">
        <v>7</v>
      </c>
      <c r="CZ391" s="146">
        <v>0.00035</v>
      </c>
    </row>
    <row r="392" spans="1:15" ht="12.75">
      <c r="A392" s="178"/>
      <c r="B392" s="180"/>
      <c r="C392" s="225" t="s">
        <v>466</v>
      </c>
      <c r="D392" s="226"/>
      <c r="E392" s="181">
        <v>80.85</v>
      </c>
      <c r="F392" s="182"/>
      <c r="G392" s="183"/>
      <c r="M392" s="179" t="s">
        <v>466</v>
      </c>
      <c r="O392" s="170"/>
    </row>
    <row r="393" spans="1:104" ht="12.75">
      <c r="A393" s="171">
        <v>64</v>
      </c>
      <c r="B393" s="172" t="s">
        <v>467</v>
      </c>
      <c r="C393" s="173" t="s">
        <v>468</v>
      </c>
      <c r="D393" s="174" t="s">
        <v>124</v>
      </c>
      <c r="E393" s="175">
        <v>176.8</v>
      </c>
      <c r="F393" s="175"/>
      <c r="G393" s="176">
        <f>E393*F393</f>
        <v>0</v>
      </c>
      <c r="O393" s="170">
        <v>2</v>
      </c>
      <c r="AA393" s="146">
        <v>1</v>
      </c>
      <c r="AB393" s="146">
        <v>0</v>
      </c>
      <c r="AC393" s="146">
        <v>0</v>
      </c>
      <c r="AZ393" s="146">
        <v>2</v>
      </c>
      <c r="BA393" s="146">
        <f>IF(AZ393=1,G393,0)</f>
        <v>0</v>
      </c>
      <c r="BB393" s="146">
        <f>IF(AZ393=2,G393,0)</f>
        <v>0</v>
      </c>
      <c r="BC393" s="146">
        <f>IF(AZ393=3,G393,0)</f>
        <v>0</v>
      </c>
      <c r="BD393" s="146">
        <f>IF(AZ393=4,G393,0)</f>
        <v>0</v>
      </c>
      <c r="BE393" s="146">
        <f>IF(AZ393=5,G393,0)</f>
        <v>0</v>
      </c>
      <c r="CA393" s="177">
        <v>1</v>
      </c>
      <c r="CB393" s="177">
        <v>0</v>
      </c>
      <c r="CZ393" s="146">
        <v>0.00083</v>
      </c>
    </row>
    <row r="394" spans="1:15" ht="12.75">
      <c r="A394" s="178"/>
      <c r="B394" s="180"/>
      <c r="C394" s="225" t="s">
        <v>469</v>
      </c>
      <c r="D394" s="226"/>
      <c r="E394" s="181">
        <v>176.8</v>
      </c>
      <c r="F394" s="182"/>
      <c r="G394" s="183"/>
      <c r="M394" s="179" t="s">
        <v>469</v>
      </c>
      <c r="O394" s="170"/>
    </row>
    <row r="395" spans="1:104" ht="12.75">
      <c r="A395" s="171">
        <v>65</v>
      </c>
      <c r="B395" s="172" t="s">
        <v>470</v>
      </c>
      <c r="C395" s="173" t="s">
        <v>471</v>
      </c>
      <c r="D395" s="174" t="s">
        <v>124</v>
      </c>
      <c r="E395" s="175">
        <v>92.9775</v>
      </c>
      <c r="F395" s="175"/>
      <c r="G395" s="176">
        <f>E395*F395</f>
        <v>0</v>
      </c>
      <c r="O395" s="170">
        <v>2</v>
      </c>
      <c r="AA395" s="146">
        <v>3</v>
      </c>
      <c r="AB395" s="146">
        <v>0</v>
      </c>
      <c r="AC395" s="146">
        <v>28322084</v>
      </c>
      <c r="AZ395" s="146">
        <v>2</v>
      </c>
      <c r="BA395" s="146">
        <f>IF(AZ395=1,G395,0)</f>
        <v>0</v>
      </c>
      <c r="BB395" s="146">
        <f>IF(AZ395=2,G395,0)</f>
        <v>0</v>
      </c>
      <c r="BC395" s="146">
        <f>IF(AZ395=3,G395,0)</f>
        <v>0</v>
      </c>
      <c r="BD395" s="146">
        <f>IF(AZ395=4,G395,0)</f>
        <v>0</v>
      </c>
      <c r="BE395" s="146">
        <f>IF(AZ395=5,G395,0)</f>
        <v>0</v>
      </c>
      <c r="CA395" s="177">
        <v>3</v>
      </c>
      <c r="CB395" s="177">
        <v>0</v>
      </c>
      <c r="CZ395" s="146">
        <v>0.00254</v>
      </c>
    </row>
    <row r="396" spans="1:15" ht="12.75">
      <c r="A396" s="178"/>
      <c r="B396" s="180"/>
      <c r="C396" s="225" t="s">
        <v>472</v>
      </c>
      <c r="D396" s="226"/>
      <c r="E396" s="181">
        <v>92.9775</v>
      </c>
      <c r="F396" s="182"/>
      <c r="G396" s="183"/>
      <c r="M396" s="179" t="s">
        <v>472</v>
      </c>
      <c r="O396" s="170"/>
    </row>
    <row r="397" spans="1:104" ht="22.5">
      <c r="A397" s="171">
        <v>66</v>
      </c>
      <c r="B397" s="172" t="s">
        <v>473</v>
      </c>
      <c r="C397" s="173" t="s">
        <v>474</v>
      </c>
      <c r="D397" s="174" t="s">
        <v>124</v>
      </c>
      <c r="E397" s="175">
        <v>92.9775</v>
      </c>
      <c r="F397" s="175"/>
      <c r="G397" s="176">
        <f>E397*F397</f>
        <v>0</v>
      </c>
      <c r="O397" s="170">
        <v>2</v>
      </c>
      <c r="AA397" s="146">
        <v>3</v>
      </c>
      <c r="AB397" s="146">
        <v>7</v>
      </c>
      <c r="AC397" s="146">
        <v>628522557</v>
      </c>
      <c r="AZ397" s="146">
        <v>2</v>
      </c>
      <c r="BA397" s="146">
        <f>IF(AZ397=1,G397,0)</f>
        <v>0</v>
      </c>
      <c r="BB397" s="146">
        <f>IF(AZ397=2,G397,0)</f>
        <v>0</v>
      </c>
      <c r="BC397" s="146">
        <f>IF(AZ397=3,G397,0)</f>
        <v>0</v>
      </c>
      <c r="BD397" s="146">
        <f>IF(AZ397=4,G397,0)</f>
        <v>0</v>
      </c>
      <c r="BE397" s="146">
        <f>IF(AZ397=5,G397,0)</f>
        <v>0</v>
      </c>
      <c r="CA397" s="177">
        <v>3</v>
      </c>
      <c r="CB397" s="177">
        <v>7</v>
      </c>
      <c r="CZ397" s="146">
        <v>0.00379999999999825</v>
      </c>
    </row>
    <row r="398" spans="1:15" ht="12.75">
      <c r="A398" s="178"/>
      <c r="B398" s="180"/>
      <c r="C398" s="225" t="s">
        <v>472</v>
      </c>
      <c r="D398" s="226"/>
      <c r="E398" s="181">
        <v>92.9775</v>
      </c>
      <c r="F398" s="182"/>
      <c r="G398" s="183"/>
      <c r="M398" s="179" t="s">
        <v>472</v>
      </c>
      <c r="O398" s="170"/>
    </row>
    <row r="399" spans="1:104" ht="12.75">
      <c r="A399" s="171">
        <v>67</v>
      </c>
      <c r="B399" s="172" t="s">
        <v>475</v>
      </c>
      <c r="C399" s="173" t="s">
        <v>476</v>
      </c>
      <c r="D399" s="174" t="s">
        <v>124</v>
      </c>
      <c r="E399" s="175">
        <v>92.9775</v>
      </c>
      <c r="F399" s="175"/>
      <c r="G399" s="176">
        <f>E399*F399</f>
        <v>0</v>
      </c>
      <c r="O399" s="170">
        <v>2</v>
      </c>
      <c r="AA399" s="146">
        <v>3</v>
      </c>
      <c r="AB399" s="146">
        <v>0</v>
      </c>
      <c r="AC399" s="146">
        <v>62852615</v>
      </c>
      <c r="AZ399" s="146">
        <v>2</v>
      </c>
      <c r="BA399" s="146">
        <f>IF(AZ399=1,G399,0)</f>
        <v>0</v>
      </c>
      <c r="BB399" s="146">
        <f>IF(AZ399=2,G399,0)</f>
        <v>0</v>
      </c>
      <c r="BC399" s="146">
        <f>IF(AZ399=3,G399,0)</f>
        <v>0</v>
      </c>
      <c r="BD399" s="146">
        <f>IF(AZ399=4,G399,0)</f>
        <v>0</v>
      </c>
      <c r="BE399" s="146">
        <f>IF(AZ399=5,G399,0)</f>
        <v>0</v>
      </c>
      <c r="CA399" s="177">
        <v>3</v>
      </c>
      <c r="CB399" s="177">
        <v>0</v>
      </c>
      <c r="CZ399" s="146">
        <v>0.00349999999999895</v>
      </c>
    </row>
    <row r="400" spans="1:15" ht="12.75">
      <c r="A400" s="178"/>
      <c r="B400" s="180"/>
      <c r="C400" s="225" t="s">
        <v>472</v>
      </c>
      <c r="D400" s="226"/>
      <c r="E400" s="181">
        <v>92.9775</v>
      </c>
      <c r="F400" s="182"/>
      <c r="G400" s="183"/>
      <c r="M400" s="179" t="s">
        <v>472</v>
      </c>
      <c r="O400" s="170"/>
    </row>
    <row r="401" spans="1:104" ht="12.75">
      <c r="A401" s="171">
        <v>68</v>
      </c>
      <c r="B401" s="172" t="s">
        <v>477</v>
      </c>
      <c r="C401" s="173" t="s">
        <v>478</v>
      </c>
      <c r="D401" s="174" t="s">
        <v>62</v>
      </c>
      <c r="E401" s="175">
        <v>833.09985326</v>
      </c>
      <c r="F401" s="175"/>
      <c r="G401" s="176">
        <f>E401*F401</f>
        <v>0</v>
      </c>
      <c r="O401" s="170">
        <v>2</v>
      </c>
      <c r="AA401" s="146">
        <v>7</v>
      </c>
      <c r="AB401" s="146">
        <v>1002</v>
      </c>
      <c r="AC401" s="146">
        <v>5</v>
      </c>
      <c r="AZ401" s="146">
        <v>2</v>
      </c>
      <c r="BA401" s="146">
        <f>IF(AZ401=1,G401,0)</f>
        <v>0</v>
      </c>
      <c r="BB401" s="146">
        <f>IF(AZ401=2,G401,0)</f>
        <v>0</v>
      </c>
      <c r="BC401" s="146">
        <f>IF(AZ401=3,G401,0)</f>
        <v>0</v>
      </c>
      <c r="BD401" s="146">
        <f>IF(AZ401=4,G401,0)</f>
        <v>0</v>
      </c>
      <c r="BE401" s="146">
        <f>IF(AZ401=5,G401,0)</f>
        <v>0</v>
      </c>
      <c r="CA401" s="177">
        <v>7</v>
      </c>
      <c r="CB401" s="177">
        <v>1002</v>
      </c>
      <c r="CZ401" s="146">
        <v>0</v>
      </c>
    </row>
    <row r="402" spans="1:57" ht="12.75">
      <c r="A402" s="184"/>
      <c r="B402" s="185" t="s">
        <v>76</v>
      </c>
      <c r="C402" s="186" t="str">
        <f>CONCATENATE(B385," ",C385)</f>
        <v>712 Živičné krytiny</v>
      </c>
      <c r="D402" s="187"/>
      <c r="E402" s="188"/>
      <c r="F402" s="189"/>
      <c r="G402" s="190">
        <f>SUM(G385:G401)</f>
        <v>0</v>
      </c>
      <c r="O402" s="170">
        <v>4</v>
      </c>
      <c r="BA402" s="191">
        <f>SUM(BA385:BA401)</f>
        <v>0</v>
      </c>
      <c r="BB402" s="191">
        <f>SUM(BB385:BB401)</f>
        <v>0</v>
      </c>
      <c r="BC402" s="191">
        <f>SUM(BC385:BC401)</f>
        <v>0</v>
      </c>
      <c r="BD402" s="191">
        <f>SUM(BD385:BD401)</f>
        <v>0</v>
      </c>
      <c r="BE402" s="191">
        <f>SUM(BE385:BE401)</f>
        <v>0</v>
      </c>
    </row>
    <row r="403" spans="1:15" ht="12.75">
      <c r="A403" s="163" t="s">
        <v>74</v>
      </c>
      <c r="B403" s="164" t="s">
        <v>479</v>
      </c>
      <c r="C403" s="165" t="s">
        <v>480</v>
      </c>
      <c r="D403" s="166"/>
      <c r="E403" s="167"/>
      <c r="F403" s="167"/>
      <c r="G403" s="168"/>
      <c r="H403" s="169"/>
      <c r="I403" s="169"/>
      <c r="O403" s="170">
        <v>1</v>
      </c>
    </row>
    <row r="404" spans="1:104" ht="22.5">
      <c r="A404" s="171">
        <v>69</v>
      </c>
      <c r="B404" s="172" t="s">
        <v>481</v>
      </c>
      <c r="C404" s="173" t="s">
        <v>482</v>
      </c>
      <c r="D404" s="174" t="s">
        <v>124</v>
      </c>
      <c r="E404" s="175">
        <v>397.12</v>
      </c>
      <c r="F404" s="175"/>
      <c r="G404" s="176">
        <f>E404*F404</f>
        <v>0</v>
      </c>
      <c r="O404" s="170">
        <v>2</v>
      </c>
      <c r="AA404" s="146">
        <v>1</v>
      </c>
      <c r="AB404" s="146">
        <v>7</v>
      </c>
      <c r="AC404" s="146">
        <v>7</v>
      </c>
      <c r="AZ404" s="146">
        <v>2</v>
      </c>
      <c r="BA404" s="146">
        <f>IF(AZ404=1,G404,0)</f>
        <v>0</v>
      </c>
      <c r="BB404" s="146">
        <f>IF(AZ404=2,G404,0)</f>
        <v>0</v>
      </c>
      <c r="BC404" s="146">
        <f>IF(AZ404=3,G404,0)</f>
        <v>0</v>
      </c>
      <c r="BD404" s="146">
        <f>IF(AZ404=4,G404,0)</f>
        <v>0</v>
      </c>
      <c r="BE404" s="146">
        <f>IF(AZ404=5,G404,0)</f>
        <v>0</v>
      </c>
      <c r="CA404" s="177">
        <v>1</v>
      </c>
      <c r="CB404" s="177">
        <v>7</v>
      </c>
      <c r="CZ404" s="146">
        <v>0</v>
      </c>
    </row>
    <row r="405" spans="1:15" ht="12.75">
      <c r="A405" s="178"/>
      <c r="B405" s="180"/>
      <c r="C405" s="225" t="s">
        <v>483</v>
      </c>
      <c r="D405" s="226"/>
      <c r="E405" s="181">
        <v>286.12</v>
      </c>
      <c r="F405" s="182"/>
      <c r="G405" s="183"/>
      <c r="M405" s="179" t="s">
        <v>483</v>
      </c>
      <c r="O405" s="170"/>
    </row>
    <row r="406" spans="1:15" ht="12.75">
      <c r="A406" s="178"/>
      <c r="B406" s="180"/>
      <c r="C406" s="225" t="s">
        <v>484</v>
      </c>
      <c r="D406" s="226"/>
      <c r="E406" s="181">
        <v>111</v>
      </c>
      <c r="F406" s="182"/>
      <c r="G406" s="183"/>
      <c r="M406" s="179" t="s">
        <v>484</v>
      </c>
      <c r="O406" s="170"/>
    </row>
    <row r="407" spans="1:104" ht="12.75">
      <c r="A407" s="171">
        <v>70</v>
      </c>
      <c r="B407" s="172" t="s">
        <v>485</v>
      </c>
      <c r="C407" s="173" t="s">
        <v>486</v>
      </c>
      <c r="D407" s="174" t="s">
        <v>124</v>
      </c>
      <c r="E407" s="175">
        <v>683.24</v>
      </c>
      <c r="F407" s="175"/>
      <c r="G407" s="176">
        <f>E407*F407</f>
        <v>0</v>
      </c>
      <c r="O407" s="170">
        <v>2</v>
      </c>
      <c r="AA407" s="146">
        <v>1</v>
      </c>
      <c r="AB407" s="146">
        <v>7</v>
      </c>
      <c r="AC407" s="146">
        <v>7</v>
      </c>
      <c r="AZ407" s="146">
        <v>2</v>
      </c>
      <c r="BA407" s="146">
        <f>IF(AZ407=1,G407,0)</f>
        <v>0</v>
      </c>
      <c r="BB407" s="146">
        <f>IF(AZ407=2,G407,0)</f>
        <v>0</v>
      </c>
      <c r="BC407" s="146">
        <f>IF(AZ407=3,G407,0)</f>
        <v>0</v>
      </c>
      <c r="BD407" s="146">
        <f>IF(AZ407=4,G407,0)</f>
        <v>0</v>
      </c>
      <c r="BE407" s="146">
        <f>IF(AZ407=5,G407,0)</f>
        <v>0</v>
      </c>
      <c r="CA407" s="177">
        <v>1</v>
      </c>
      <c r="CB407" s="177">
        <v>7</v>
      </c>
      <c r="CZ407" s="146">
        <v>0</v>
      </c>
    </row>
    <row r="408" spans="1:15" ht="12.75">
      <c r="A408" s="178"/>
      <c r="B408" s="180"/>
      <c r="C408" s="225" t="s">
        <v>487</v>
      </c>
      <c r="D408" s="226"/>
      <c r="E408" s="181">
        <v>572.24</v>
      </c>
      <c r="F408" s="182"/>
      <c r="G408" s="183"/>
      <c r="M408" s="179" t="s">
        <v>487</v>
      </c>
      <c r="O408" s="170"/>
    </row>
    <row r="409" spans="1:15" ht="12.75">
      <c r="A409" s="178"/>
      <c r="B409" s="180"/>
      <c r="C409" s="225" t="s">
        <v>484</v>
      </c>
      <c r="D409" s="226"/>
      <c r="E409" s="181">
        <v>111</v>
      </c>
      <c r="F409" s="182"/>
      <c r="G409" s="183"/>
      <c r="M409" s="179" t="s">
        <v>484</v>
      </c>
      <c r="O409" s="170"/>
    </row>
    <row r="410" spans="1:104" ht="22.5">
      <c r="A410" s="171">
        <v>71</v>
      </c>
      <c r="B410" s="172" t="s">
        <v>488</v>
      </c>
      <c r="C410" s="173" t="s">
        <v>489</v>
      </c>
      <c r="D410" s="174" t="s">
        <v>124</v>
      </c>
      <c r="E410" s="175">
        <v>629.165</v>
      </c>
      <c r="F410" s="175"/>
      <c r="G410" s="176">
        <f>E410*F410</f>
        <v>0</v>
      </c>
      <c r="O410" s="170">
        <v>2</v>
      </c>
      <c r="AA410" s="146">
        <v>1</v>
      </c>
      <c r="AB410" s="146">
        <v>0</v>
      </c>
      <c r="AC410" s="146">
        <v>0</v>
      </c>
      <c r="AZ410" s="146">
        <v>2</v>
      </c>
      <c r="BA410" s="146">
        <f>IF(AZ410=1,G410,0)</f>
        <v>0</v>
      </c>
      <c r="BB410" s="146">
        <f>IF(AZ410=2,G410,0)</f>
        <v>0</v>
      </c>
      <c r="BC410" s="146">
        <f>IF(AZ410=3,G410,0)</f>
        <v>0</v>
      </c>
      <c r="BD410" s="146">
        <f>IF(AZ410=4,G410,0)</f>
        <v>0</v>
      </c>
      <c r="BE410" s="146">
        <f>IF(AZ410=5,G410,0)</f>
        <v>0</v>
      </c>
      <c r="CA410" s="177">
        <v>1</v>
      </c>
      <c r="CB410" s="177">
        <v>0</v>
      </c>
      <c r="CZ410" s="146">
        <v>0.000170000000000003</v>
      </c>
    </row>
    <row r="411" spans="1:15" ht="12.75">
      <c r="A411" s="178"/>
      <c r="B411" s="180"/>
      <c r="C411" s="232" t="s">
        <v>490</v>
      </c>
      <c r="D411" s="226"/>
      <c r="E411" s="204">
        <v>0</v>
      </c>
      <c r="F411" s="182"/>
      <c r="G411" s="183"/>
      <c r="M411" s="179" t="s">
        <v>490</v>
      </c>
      <c r="O411" s="170"/>
    </row>
    <row r="412" spans="1:15" ht="12.75">
      <c r="A412" s="178"/>
      <c r="B412" s="180"/>
      <c r="C412" s="232" t="s">
        <v>491</v>
      </c>
      <c r="D412" s="226"/>
      <c r="E412" s="204">
        <v>298</v>
      </c>
      <c r="F412" s="182"/>
      <c r="G412" s="183"/>
      <c r="M412" s="179" t="s">
        <v>491</v>
      </c>
      <c r="O412" s="170"/>
    </row>
    <row r="413" spans="1:15" ht="12.75">
      <c r="A413" s="178"/>
      <c r="B413" s="180"/>
      <c r="C413" s="232" t="s">
        <v>492</v>
      </c>
      <c r="D413" s="226"/>
      <c r="E413" s="204">
        <v>82.6</v>
      </c>
      <c r="F413" s="182"/>
      <c r="G413" s="183"/>
      <c r="M413" s="179" t="s">
        <v>492</v>
      </c>
      <c r="O413" s="170"/>
    </row>
    <row r="414" spans="1:15" ht="12.75">
      <c r="A414" s="178"/>
      <c r="B414" s="180"/>
      <c r="C414" s="232" t="s">
        <v>493</v>
      </c>
      <c r="D414" s="226"/>
      <c r="E414" s="204">
        <v>380.6</v>
      </c>
      <c r="F414" s="182"/>
      <c r="G414" s="183"/>
      <c r="M414" s="179" t="s">
        <v>493</v>
      </c>
      <c r="O414" s="170"/>
    </row>
    <row r="415" spans="1:15" ht="12.75">
      <c r="A415" s="178"/>
      <c r="B415" s="180"/>
      <c r="C415" s="225" t="s">
        <v>494</v>
      </c>
      <c r="D415" s="226"/>
      <c r="E415" s="181">
        <v>437.69</v>
      </c>
      <c r="F415" s="182"/>
      <c r="G415" s="183"/>
      <c r="M415" s="179" t="s">
        <v>494</v>
      </c>
      <c r="O415" s="170"/>
    </row>
    <row r="416" spans="1:15" ht="12.75">
      <c r="A416" s="178"/>
      <c r="B416" s="180"/>
      <c r="C416" s="225" t="s">
        <v>156</v>
      </c>
      <c r="D416" s="226"/>
      <c r="E416" s="181">
        <v>0</v>
      </c>
      <c r="F416" s="182"/>
      <c r="G416" s="183"/>
      <c r="M416" s="179">
        <v>0</v>
      </c>
      <c r="O416" s="170"/>
    </row>
    <row r="417" spans="1:15" ht="12.75">
      <c r="A417" s="178"/>
      <c r="B417" s="180"/>
      <c r="C417" s="232" t="s">
        <v>490</v>
      </c>
      <c r="D417" s="226"/>
      <c r="E417" s="204">
        <v>0</v>
      </c>
      <c r="F417" s="182"/>
      <c r="G417" s="183"/>
      <c r="M417" s="179" t="s">
        <v>490</v>
      </c>
      <c r="O417" s="170"/>
    </row>
    <row r="418" spans="1:15" ht="12.75">
      <c r="A418" s="178"/>
      <c r="B418" s="180"/>
      <c r="C418" s="232" t="s">
        <v>495</v>
      </c>
      <c r="D418" s="226"/>
      <c r="E418" s="204">
        <v>51.8</v>
      </c>
      <c r="F418" s="182"/>
      <c r="G418" s="183"/>
      <c r="M418" s="179" t="s">
        <v>495</v>
      </c>
      <c r="O418" s="170"/>
    </row>
    <row r="419" spans="1:15" ht="12.75">
      <c r="A419" s="178"/>
      <c r="B419" s="180"/>
      <c r="C419" s="232" t="s">
        <v>496</v>
      </c>
      <c r="D419" s="226"/>
      <c r="E419" s="204">
        <v>114.7</v>
      </c>
      <c r="F419" s="182"/>
      <c r="G419" s="183"/>
      <c r="M419" s="179" t="s">
        <v>496</v>
      </c>
      <c r="O419" s="170"/>
    </row>
    <row r="420" spans="1:15" ht="12.75">
      <c r="A420" s="178"/>
      <c r="B420" s="180"/>
      <c r="C420" s="232" t="s">
        <v>493</v>
      </c>
      <c r="D420" s="226"/>
      <c r="E420" s="204">
        <v>166.5</v>
      </c>
      <c r="F420" s="182"/>
      <c r="G420" s="183"/>
      <c r="M420" s="179" t="s">
        <v>493</v>
      </c>
      <c r="O420" s="170"/>
    </row>
    <row r="421" spans="1:15" ht="12.75">
      <c r="A421" s="178"/>
      <c r="B421" s="180"/>
      <c r="C421" s="225" t="s">
        <v>497</v>
      </c>
      <c r="D421" s="226"/>
      <c r="E421" s="181">
        <v>191.475</v>
      </c>
      <c r="F421" s="182"/>
      <c r="G421" s="183"/>
      <c r="M421" s="179" t="s">
        <v>497</v>
      </c>
      <c r="O421" s="170"/>
    </row>
    <row r="422" spans="1:104" ht="22.5">
      <c r="A422" s="171">
        <v>72</v>
      </c>
      <c r="B422" s="172" t="s">
        <v>498</v>
      </c>
      <c r="C422" s="173" t="s">
        <v>499</v>
      </c>
      <c r="D422" s="174" t="s">
        <v>124</v>
      </c>
      <c r="E422" s="175">
        <v>629.165</v>
      </c>
      <c r="F422" s="175"/>
      <c r="G422" s="176">
        <f>E422*F422</f>
        <v>0</v>
      </c>
      <c r="O422" s="170">
        <v>2</v>
      </c>
      <c r="AA422" s="146">
        <v>1</v>
      </c>
      <c r="AB422" s="146">
        <v>0</v>
      </c>
      <c r="AC422" s="146">
        <v>0</v>
      </c>
      <c r="AZ422" s="146">
        <v>2</v>
      </c>
      <c r="BA422" s="146">
        <f>IF(AZ422=1,G422,0)</f>
        <v>0</v>
      </c>
      <c r="BB422" s="146">
        <f>IF(AZ422=2,G422,0)</f>
        <v>0</v>
      </c>
      <c r="BC422" s="146">
        <f>IF(AZ422=3,G422,0)</f>
        <v>0</v>
      </c>
      <c r="BD422" s="146">
        <f>IF(AZ422=4,G422,0)</f>
        <v>0</v>
      </c>
      <c r="BE422" s="146">
        <f>IF(AZ422=5,G422,0)</f>
        <v>0</v>
      </c>
      <c r="CA422" s="177">
        <v>1</v>
      </c>
      <c r="CB422" s="177">
        <v>0</v>
      </c>
      <c r="CZ422" s="146">
        <v>0</v>
      </c>
    </row>
    <row r="423" spans="1:15" ht="12.75">
      <c r="A423" s="178"/>
      <c r="B423" s="180"/>
      <c r="C423" s="232" t="s">
        <v>490</v>
      </c>
      <c r="D423" s="226"/>
      <c r="E423" s="204">
        <v>0</v>
      </c>
      <c r="F423" s="182"/>
      <c r="G423" s="183"/>
      <c r="M423" s="179" t="s">
        <v>490</v>
      </c>
      <c r="O423" s="170"/>
    </row>
    <row r="424" spans="1:15" ht="12.75">
      <c r="A424" s="178"/>
      <c r="B424" s="180"/>
      <c r="C424" s="232" t="s">
        <v>491</v>
      </c>
      <c r="D424" s="226"/>
      <c r="E424" s="204">
        <v>298</v>
      </c>
      <c r="F424" s="182"/>
      <c r="G424" s="183"/>
      <c r="M424" s="179" t="s">
        <v>491</v>
      </c>
      <c r="O424" s="170"/>
    </row>
    <row r="425" spans="1:15" ht="12.75">
      <c r="A425" s="178"/>
      <c r="B425" s="180"/>
      <c r="C425" s="232" t="s">
        <v>492</v>
      </c>
      <c r="D425" s="226"/>
      <c r="E425" s="204">
        <v>82.6</v>
      </c>
      <c r="F425" s="182"/>
      <c r="G425" s="183"/>
      <c r="M425" s="179" t="s">
        <v>492</v>
      </c>
      <c r="O425" s="170"/>
    </row>
    <row r="426" spans="1:15" ht="12.75">
      <c r="A426" s="178"/>
      <c r="B426" s="180"/>
      <c r="C426" s="232" t="s">
        <v>493</v>
      </c>
      <c r="D426" s="226"/>
      <c r="E426" s="204">
        <v>380.6</v>
      </c>
      <c r="F426" s="182"/>
      <c r="G426" s="183"/>
      <c r="M426" s="179" t="s">
        <v>493</v>
      </c>
      <c r="O426" s="170"/>
    </row>
    <row r="427" spans="1:15" ht="12.75">
      <c r="A427" s="178"/>
      <c r="B427" s="180"/>
      <c r="C427" s="225" t="s">
        <v>494</v>
      </c>
      <c r="D427" s="226"/>
      <c r="E427" s="181">
        <v>437.69</v>
      </c>
      <c r="F427" s="182"/>
      <c r="G427" s="183"/>
      <c r="M427" s="179" t="s">
        <v>494</v>
      </c>
      <c r="O427" s="170"/>
    </row>
    <row r="428" spans="1:15" ht="12.75">
      <c r="A428" s="178"/>
      <c r="B428" s="180"/>
      <c r="C428" s="225" t="s">
        <v>156</v>
      </c>
      <c r="D428" s="226"/>
      <c r="E428" s="181">
        <v>0</v>
      </c>
      <c r="F428" s="182"/>
      <c r="G428" s="183"/>
      <c r="M428" s="179">
        <v>0</v>
      </c>
      <c r="O428" s="170"/>
    </row>
    <row r="429" spans="1:15" ht="12.75">
      <c r="A429" s="178"/>
      <c r="B429" s="180"/>
      <c r="C429" s="232" t="s">
        <v>490</v>
      </c>
      <c r="D429" s="226"/>
      <c r="E429" s="204">
        <v>0</v>
      </c>
      <c r="F429" s="182"/>
      <c r="G429" s="183"/>
      <c r="M429" s="179" t="s">
        <v>490</v>
      </c>
      <c r="O429" s="170"/>
    </row>
    <row r="430" spans="1:15" ht="12.75">
      <c r="A430" s="178"/>
      <c r="B430" s="180"/>
      <c r="C430" s="232" t="s">
        <v>495</v>
      </c>
      <c r="D430" s="226"/>
      <c r="E430" s="204">
        <v>51.8</v>
      </c>
      <c r="F430" s="182"/>
      <c r="G430" s="183"/>
      <c r="M430" s="179" t="s">
        <v>495</v>
      </c>
      <c r="O430" s="170"/>
    </row>
    <row r="431" spans="1:15" ht="12.75">
      <c r="A431" s="178"/>
      <c r="B431" s="180"/>
      <c r="C431" s="232" t="s">
        <v>496</v>
      </c>
      <c r="D431" s="226"/>
      <c r="E431" s="204">
        <v>114.7</v>
      </c>
      <c r="F431" s="182"/>
      <c r="G431" s="183"/>
      <c r="M431" s="179" t="s">
        <v>496</v>
      </c>
      <c r="O431" s="170"/>
    </row>
    <row r="432" spans="1:15" ht="12.75">
      <c r="A432" s="178"/>
      <c r="B432" s="180"/>
      <c r="C432" s="232" t="s">
        <v>493</v>
      </c>
      <c r="D432" s="226"/>
      <c r="E432" s="204">
        <v>166.5</v>
      </c>
      <c r="F432" s="182"/>
      <c r="G432" s="183"/>
      <c r="M432" s="179" t="s">
        <v>493</v>
      </c>
      <c r="O432" s="170"/>
    </row>
    <row r="433" spans="1:15" ht="12.75">
      <c r="A433" s="178"/>
      <c r="B433" s="180"/>
      <c r="C433" s="225" t="s">
        <v>497</v>
      </c>
      <c r="D433" s="226"/>
      <c r="E433" s="181">
        <v>191.475</v>
      </c>
      <c r="F433" s="182"/>
      <c r="G433" s="183"/>
      <c r="M433" s="179" t="s">
        <v>497</v>
      </c>
      <c r="O433" s="170"/>
    </row>
    <row r="434" spans="1:104" ht="12.75">
      <c r="A434" s="171">
        <v>73</v>
      </c>
      <c r="B434" s="172" t="s">
        <v>500</v>
      </c>
      <c r="C434" s="173" t="s">
        <v>501</v>
      </c>
      <c r="D434" s="174" t="s">
        <v>124</v>
      </c>
      <c r="E434" s="175">
        <v>44.13</v>
      </c>
      <c r="F434" s="175"/>
      <c r="G434" s="176">
        <f>E434*F434</f>
        <v>0</v>
      </c>
      <c r="O434" s="170">
        <v>2</v>
      </c>
      <c r="AA434" s="146">
        <v>1</v>
      </c>
      <c r="AB434" s="146">
        <v>7</v>
      </c>
      <c r="AC434" s="146">
        <v>7</v>
      </c>
      <c r="AZ434" s="146">
        <v>2</v>
      </c>
      <c r="BA434" s="146">
        <f>IF(AZ434=1,G434,0)</f>
        <v>0</v>
      </c>
      <c r="BB434" s="146">
        <f>IF(AZ434=2,G434,0)</f>
        <v>0</v>
      </c>
      <c r="BC434" s="146">
        <f>IF(AZ434=3,G434,0)</f>
        <v>0</v>
      </c>
      <c r="BD434" s="146">
        <f>IF(AZ434=4,G434,0)</f>
        <v>0</v>
      </c>
      <c r="BE434" s="146">
        <f>IF(AZ434=5,G434,0)</f>
        <v>0</v>
      </c>
      <c r="CA434" s="177">
        <v>1</v>
      </c>
      <c r="CB434" s="177">
        <v>7</v>
      </c>
      <c r="CZ434" s="146">
        <v>0</v>
      </c>
    </row>
    <row r="435" spans="1:15" ht="12.75">
      <c r="A435" s="178"/>
      <c r="B435" s="180"/>
      <c r="C435" s="225" t="s">
        <v>502</v>
      </c>
      <c r="D435" s="226"/>
      <c r="E435" s="181">
        <v>24.33</v>
      </c>
      <c r="F435" s="182"/>
      <c r="G435" s="183"/>
      <c r="M435" s="179" t="s">
        <v>502</v>
      </c>
      <c r="O435" s="170"/>
    </row>
    <row r="436" spans="1:15" ht="12.75">
      <c r="A436" s="178"/>
      <c r="B436" s="180"/>
      <c r="C436" s="225" t="s">
        <v>503</v>
      </c>
      <c r="D436" s="226"/>
      <c r="E436" s="181">
        <v>19.8</v>
      </c>
      <c r="F436" s="182"/>
      <c r="G436" s="183"/>
      <c r="M436" s="179" t="s">
        <v>503</v>
      </c>
      <c r="O436" s="170"/>
    </row>
    <row r="437" spans="1:104" ht="12.75">
      <c r="A437" s="171">
        <v>74</v>
      </c>
      <c r="B437" s="172" t="s">
        <v>504</v>
      </c>
      <c r="C437" s="173" t="s">
        <v>505</v>
      </c>
      <c r="D437" s="174" t="s">
        <v>124</v>
      </c>
      <c r="E437" s="175">
        <v>80.4706</v>
      </c>
      <c r="F437" s="175"/>
      <c r="G437" s="176">
        <f>E437*F437</f>
        <v>0</v>
      </c>
      <c r="O437" s="170">
        <v>2</v>
      </c>
      <c r="AA437" s="146">
        <v>1</v>
      </c>
      <c r="AB437" s="146">
        <v>7</v>
      </c>
      <c r="AC437" s="146">
        <v>7</v>
      </c>
      <c r="AZ437" s="146">
        <v>2</v>
      </c>
      <c r="BA437" s="146">
        <f>IF(AZ437=1,G437,0)</f>
        <v>0</v>
      </c>
      <c r="BB437" s="146">
        <f>IF(AZ437=2,G437,0)</f>
        <v>0</v>
      </c>
      <c r="BC437" s="146">
        <f>IF(AZ437=3,G437,0)</f>
        <v>0</v>
      </c>
      <c r="BD437" s="146">
        <f>IF(AZ437=4,G437,0)</f>
        <v>0</v>
      </c>
      <c r="BE437" s="146">
        <f>IF(AZ437=5,G437,0)</f>
        <v>0</v>
      </c>
      <c r="CA437" s="177">
        <v>1</v>
      </c>
      <c r="CB437" s="177">
        <v>7</v>
      </c>
      <c r="CZ437" s="146">
        <v>0</v>
      </c>
    </row>
    <row r="438" spans="1:15" ht="12.75">
      <c r="A438" s="178"/>
      <c r="B438" s="180"/>
      <c r="C438" s="225" t="s">
        <v>506</v>
      </c>
      <c r="D438" s="226"/>
      <c r="E438" s="181">
        <v>80.4706</v>
      </c>
      <c r="F438" s="182"/>
      <c r="G438" s="183"/>
      <c r="M438" s="179" t="s">
        <v>506</v>
      </c>
      <c r="O438" s="170"/>
    </row>
    <row r="439" spans="1:104" ht="22.5">
      <c r="A439" s="171">
        <v>75</v>
      </c>
      <c r="B439" s="172" t="s">
        <v>507</v>
      </c>
      <c r="C439" s="173" t="s">
        <v>508</v>
      </c>
      <c r="D439" s="174" t="s">
        <v>124</v>
      </c>
      <c r="E439" s="175">
        <v>412.7</v>
      </c>
      <c r="F439" s="175"/>
      <c r="G439" s="176">
        <f>E439*F439</f>
        <v>0</v>
      </c>
      <c r="O439" s="170">
        <v>2</v>
      </c>
      <c r="AA439" s="146">
        <v>1</v>
      </c>
      <c r="AB439" s="146">
        <v>7</v>
      </c>
      <c r="AC439" s="146">
        <v>7</v>
      </c>
      <c r="AZ439" s="146">
        <v>2</v>
      </c>
      <c r="BA439" s="146">
        <f>IF(AZ439=1,G439,0)</f>
        <v>0</v>
      </c>
      <c r="BB439" s="146">
        <f>IF(AZ439=2,G439,0)</f>
        <v>0</v>
      </c>
      <c r="BC439" s="146">
        <f>IF(AZ439=3,G439,0)</f>
        <v>0</v>
      </c>
      <c r="BD439" s="146">
        <f>IF(AZ439=4,G439,0)</f>
        <v>0</v>
      </c>
      <c r="BE439" s="146">
        <f>IF(AZ439=5,G439,0)</f>
        <v>0</v>
      </c>
      <c r="CA439" s="177">
        <v>1</v>
      </c>
      <c r="CB439" s="177">
        <v>7</v>
      </c>
      <c r="CZ439" s="146">
        <v>0</v>
      </c>
    </row>
    <row r="440" spans="1:15" ht="12.75">
      <c r="A440" s="178"/>
      <c r="B440" s="180"/>
      <c r="C440" s="225" t="s">
        <v>491</v>
      </c>
      <c r="D440" s="226"/>
      <c r="E440" s="181">
        <v>298</v>
      </c>
      <c r="F440" s="182"/>
      <c r="G440" s="183"/>
      <c r="M440" s="179" t="s">
        <v>491</v>
      </c>
      <c r="O440" s="170"/>
    </row>
    <row r="441" spans="1:15" ht="12.75">
      <c r="A441" s="178"/>
      <c r="B441" s="180"/>
      <c r="C441" s="225" t="s">
        <v>156</v>
      </c>
      <c r="D441" s="226"/>
      <c r="E441" s="181">
        <v>0</v>
      </c>
      <c r="F441" s="182"/>
      <c r="G441" s="183"/>
      <c r="M441" s="179">
        <v>0</v>
      </c>
      <c r="O441" s="170"/>
    </row>
    <row r="442" spans="1:15" ht="12.75">
      <c r="A442" s="178"/>
      <c r="B442" s="180"/>
      <c r="C442" s="225" t="s">
        <v>509</v>
      </c>
      <c r="D442" s="226"/>
      <c r="E442" s="181">
        <v>114.7</v>
      </c>
      <c r="F442" s="182"/>
      <c r="G442" s="183"/>
      <c r="M442" s="179" t="s">
        <v>509</v>
      </c>
      <c r="O442" s="170"/>
    </row>
    <row r="443" spans="1:104" ht="22.5">
      <c r="A443" s="171">
        <v>76</v>
      </c>
      <c r="B443" s="172" t="s">
        <v>510</v>
      </c>
      <c r="C443" s="173" t="s">
        <v>511</v>
      </c>
      <c r="D443" s="174" t="s">
        <v>124</v>
      </c>
      <c r="E443" s="175">
        <v>116.2</v>
      </c>
      <c r="F443" s="175"/>
      <c r="G443" s="176">
        <f>E443*F443</f>
        <v>0</v>
      </c>
      <c r="O443" s="170">
        <v>2</v>
      </c>
      <c r="AA443" s="146">
        <v>1</v>
      </c>
      <c r="AB443" s="146">
        <v>7</v>
      </c>
      <c r="AC443" s="146">
        <v>7</v>
      </c>
      <c r="AZ443" s="146">
        <v>2</v>
      </c>
      <c r="BA443" s="146">
        <f>IF(AZ443=1,G443,0)</f>
        <v>0</v>
      </c>
      <c r="BB443" s="146">
        <f>IF(AZ443=2,G443,0)</f>
        <v>0</v>
      </c>
      <c r="BC443" s="146">
        <f>IF(AZ443=3,G443,0)</f>
        <v>0</v>
      </c>
      <c r="BD443" s="146">
        <f>IF(AZ443=4,G443,0)</f>
        <v>0</v>
      </c>
      <c r="BE443" s="146">
        <f>IF(AZ443=5,G443,0)</f>
        <v>0</v>
      </c>
      <c r="CA443" s="177">
        <v>1</v>
      </c>
      <c r="CB443" s="177">
        <v>7</v>
      </c>
      <c r="CZ443" s="146">
        <v>0</v>
      </c>
    </row>
    <row r="444" spans="1:15" ht="12.75">
      <c r="A444" s="178"/>
      <c r="B444" s="180"/>
      <c r="C444" s="225" t="s">
        <v>512</v>
      </c>
      <c r="D444" s="226"/>
      <c r="E444" s="181">
        <v>33.6</v>
      </c>
      <c r="F444" s="182"/>
      <c r="G444" s="183"/>
      <c r="M444" s="179" t="s">
        <v>512</v>
      </c>
      <c r="O444" s="170"/>
    </row>
    <row r="445" spans="1:15" ht="12.75">
      <c r="A445" s="178"/>
      <c r="B445" s="180"/>
      <c r="C445" s="225" t="s">
        <v>513</v>
      </c>
      <c r="D445" s="226"/>
      <c r="E445" s="181">
        <v>30.8</v>
      </c>
      <c r="F445" s="182"/>
      <c r="G445" s="183"/>
      <c r="M445" s="179" t="s">
        <v>513</v>
      </c>
      <c r="O445" s="170"/>
    </row>
    <row r="446" spans="1:15" ht="12.75">
      <c r="A446" s="178"/>
      <c r="B446" s="180"/>
      <c r="C446" s="225" t="s">
        <v>514</v>
      </c>
      <c r="D446" s="226"/>
      <c r="E446" s="181">
        <v>51.8</v>
      </c>
      <c r="F446" s="182"/>
      <c r="G446" s="183"/>
      <c r="M446" s="179" t="s">
        <v>514</v>
      </c>
      <c r="O446" s="170"/>
    </row>
    <row r="447" spans="1:104" ht="22.5">
      <c r="A447" s="171">
        <v>77</v>
      </c>
      <c r="B447" s="172" t="s">
        <v>515</v>
      </c>
      <c r="C447" s="173" t="s">
        <v>516</v>
      </c>
      <c r="D447" s="174" t="s">
        <v>124</v>
      </c>
      <c r="E447" s="175">
        <v>426.7</v>
      </c>
      <c r="F447" s="175"/>
      <c r="G447" s="176">
        <f>E447*F447</f>
        <v>0</v>
      </c>
      <c r="O447" s="170">
        <v>2</v>
      </c>
      <c r="AA447" s="146">
        <v>1</v>
      </c>
      <c r="AB447" s="146">
        <v>7</v>
      </c>
      <c r="AC447" s="146">
        <v>7</v>
      </c>
      <c r="AZ447" s="146">
        <v>2</v>
      </c>
      <c r="BA447" s="146">
        <f>IF(AZ447=1,G447,0)</f>
        <v>0</v>
      </c>
      <c r="BB447" s="146">
        <f>IF(AZ447=2,G447,0)</f>
        <v>0</v>
      </c>
      <c r="BC447" s="146">
        <f>IF(AZ447=3,G447,0)</f>
        <v>0</v>
      </c>
      <c r="BD447" s="146">
        <f>IF(AZ447=4,G447,0)</f>
        <v>0</v>
      </c>
      <c r="BE447" s="146">
        <f>IF(AZ447=5,G447,0)</f>
        <v>0</v>
      </c>
      <c r="CA447" s="177">
        <v>1</v>
      </c>
      <c r="CB447" s="177">
        <v>7</v>
      </c>
      <c r="CZ447" s="146">
        <v>0.00038</v>
      </c>
    </row>
    <row r="448" spans="1:15" ht="12.75">
      <c r="A448" s="178"/>
      <c r="B448" s="180"/>
      <c r="C448" s="225" t="s">
        <v>491</v>
      </c>
      <c r="D448" s="226"/>
      <c r="E448" s="181">
        <v>298</v>
      </c>
      <c r="F448" s="182"/>
      <c r="G448" s="183"/>
      <c r="M448" s="179" t="s">
        <v>491</v>
      </c>
      <c r="O448" s="170"/>
    </row>
    <row r="449" spans="1:15" ht="12.75">
      <c r="A449" s="178"/>
      <c r="B449" s="180"/>
      <c r="C449" s="225" t="s">
        <v>517</v>
      </c>
      <c r="D449" s="226"/>
      <c r="E449" s="181">
        <v>14</v>
      </c>
      <c r="F449" s="182"/>
      <c r="G449" s="183"/>
      <c r="M449" s="179" t="s">
        <v>517</v>
      </c>
      <c r="O449" s="170"/>
    </row>
    <row r="450" spans="1:15" ht="12.75">
      <c r="A450" s="178"/>
      <c r="B450" s="180"/>
      <c r="C450" s="225" t="s">
        <v>509</v>
      </c>
      <c r="D450" s="226"/>
      <c r="E450" s="181">
        <v>114.7</v>
      </c>
      <c r="F450" s="182"/>
      <c r="G450" s="183"/>
      <c r="M450" s="179" t="s">
        <v>509</v>
      </c>
      <c r="O450" s="170"/>
    </row>
    <row r="451" spans="1:104" ht="12.75">
      <c r="A451" s="171">
        <v>78</v>
      </c>
      <c r="B451" s="172" t="s">
        <v>518</v>
      </c>
      <c r="C451" s="173" t="s">
        <v>519</v>
      </c>
      <c r="D451" s="174" t="s">
        <v>124</v>
      </c>
      <c r="E451" s="175">
        <v>218.55</v>
      </c>
      <c r="F451" s="175"/>
      <c r="G451" s="176">
        <f>E451*F451</f>
        <v>0</v>
      </c>
      <c r="O451" s="170">
        <v>2</v>
      </c>
      <c r="AA451" s="146">
        <v>1</v>
      </c>
      <c r="AB451" s="146">
        <v>7</v>
      </c>
      <c r="AC451" s="146">
        <v>7</v>
      </c>
      <c r="AZ451" s="146">
        <v>2</v>
      </c>
      <c r="BA451" s="146">
        <f>IF(AZ451=1,G451,0)</f>
        <v>0</v>
      </c>
      <c r="BB451" s="146">
        <f>IF(AZ451=2,G451,0)</f>
        <v>0</v>
      </c>
      <c r="BC451" s="146">
        <f>IF(AZ451=3,G451,0)</f>
        <v>0</v>
      </c>
      <c r="BD451" s="146">
        <f>IF(AZ451=4,G451,0)</f>
        <v>0</v>
      </c>
      <c r="BE451" s="146">
        <f>IF(AZ451=5,G451,0)</f>
        <v>0</v>
      </c>
      <c r="CA451" s="177">
        <v>1</v>
      </c>
      <c r="CB451" s="177">
        <v>7</v>
      </c>
      <c r="CZ451" s="146">
        <v>0.00031</v>
      </c>
    </row>
    <row r="452" spans="1:15" ht="12.75">
      <c r="A452" s="178"/>
      <c r="B452" s="180"/>
      <c r="C452" s="225" t="s">
        <v>520</v>
      </c>
      <c r="D452" s="226"/>
      <c r="E452" s="181">
        <v>145.7</v>
      </c>
      <c r="F452" s="182"/>
      <c r="G452" s="183"/>
      <c r="M452" s="179" t="s">
        <v>520</v>
      </c>
      <c r="O452" s="170"/>
    </row>
    <row r="453" spans="1:15" ht="12.75">
      <c r="A453" s="178"/>
      <c r="B453" s="180"/>
      <c r="C453" s="225" t="s">
        <v>521</v>
      </c>
      <c r="D453" s="226"/>
      <c r="E453" s="181">
        <v>72.85</v>
      </c>
      <c r="F453" s="182"/>
      <c r="G453" s="183"/>
      <c r="M453" s="179" t="s">
        <v>521</v>
      </c>
      <c r="O453" s="170"/>
    </row>
    <row r="454" spans="1:104" ht="12.75">
      <c r="A454" s="171">
        <v>79</v>
      </c>
      <c r="B454" s="172" t="s">
        <v>522</v>
      </c>
      <c r="C454" s="173" t="s">
        <v>523</v>
      </c>
      <c r="D454" s="174" t="s">
        <v>124</v>
      </c>
      <c r="E454" s="175">
        <v>74.307</v>
      </c>
      <c r="F454" s="175"/>
      <c r="G454" s="176">
        <f>E454*F454</f>
        <v>0</v>
      </c>
      <c r="O454" s="170">
        <v>2</v>
      </c>
      <c r="AA454" s="146">
        <v>3</v>
      </c>
      <c r="AB454" s="146">
        <v>7</v>
      </c>
      <c r="AC454" s="146" t="s">
        <v>522</v>
      </c>
      <c r="AZ454" s="146">
        <v>2</v>
      </c>
      <c r="BA454" s="146">
        <f>IF(AZ454=1,G454,0)</f>
        <v>0</v>
      </c>
      <c r="BB454" s="146">
        <f>IF(AZ454=2,G454,0)</f>
        <v>0</v>
      </c>
      <c r="BC454" s="146">
        <f>IF(AZ454=3,G454,0)</f>
        <v>0</v>
      </c>
      <c r="BD454" s="146">
        <f>IF(AZ454=4,G454,0)</f>
        <v>0</v>
      </c>
      <c r="BE454" s="146">
        <f>IF(AZ454=5,G454,0)</f>
        <v>0</v>
      </c>
      <c r="CA454" s="177">
        <v>3</v>
      </c>
      <c r="CB454" s="177">
        <v>7</v>
      </c>
      <c r="CZ454" s="146">
        <v>0.0175000000000125</v>
      </c>
    </row>
    <row r="455" spans="1:15" ht="12.75">
      <c r="A455" s="178"/>
      <c r="B455" s="180"/>
      <c r="C455" s="225" t="s">
        <v>524</v>
      </c>
      <c r="D455" s="226"/>
      <c r="E455" s="181">
        <v>74.307</v>
      </c>
      <c r="F455" s="182"/>
      <c r="G455" s="183"/>
      <c r="M455" s="179" t="s">
        <v>524</v>
      </c>
      <c r="O455" s="170"/>
    </row>
    <row r="456" spans="1:104" ht="12.75">
      <c r="A456" s="171">
        <v>80</v>
      </c>
      <c r="B456" s="172" t="s">
        <v>525</v>
      </c>
      <c r="C456" s="173" t="s">
        <v>526</v>
      </c>
      <c r="D456" s="174" t="s">
        <v>124</v>
      </c>
      <c r="E456" s="175">
        <v>522.342</v>
      </c>
      <c r="F456" s="175"/>
      <c r="G456" s="176">
        <f>E456*F456</f>
        <v>0</v>
      </c>
      <c r="O456" s="170">
        <v>2</v>
      </c>
      <c r="AA456" s="146">
        <v>3</v>
      </c>
      <c r="AB456" s="146">
        <v>7</v>
      </c>
      <c r="AC456" s="146">
        <v>63151406</v>
      </c>
      <c r="AZ456" s="146">
        <v>2</v>
      </c>
      <c r="BA456" s="146">
        <f>IF(AZ456=1,G456,0)</f>
        <v>0</v>
      </c>
      <c r="BB456" s="146">
        <f>IF(AZ456=2,G456,0)</f>
        <v>0</v>
      </c>
      <c r="BC456" s="146">
        <f>IF(AZ456=3,G456,0)</f>
        <v>0</v>
      </c>
      <c r="BD456" s="146">
        <f>IF(AZ456=4,G456,0)</f>
        <v>0</v>
      </c>
      <c r="BE456" s="146">
        <f>IF(AZ456=5,G456,0)</f>
        <v>0</v>
      </c>
      <c r="CA456" s="177">
        <v>3</v>
      </c>
      <c r="CB456" s="177">
        <v>7</v>
      </c>
      <c r="CZ456" s="146">
        <v>0.004</v>
      </c>
    </row>
    <row r="457" spans="1:15" ht="12.75">
      <c r="A457" s="178"/>
      <c r="B457" s="180"/>
      <c r="C457" s="225" t="s">
        <v>527</v>
      </c>
      <c r="D457" s="226"/>
      <c r="E457" s="181">
        <v>303.96</v>
      </c>
      <c r="F457" s="182"/>
      <c r="G457" s="183"/>
      <c r="M457" s="179" t="s">
        <v>527</v>
      </c>
      <c r="O457" s="170"/>
    </row>
    <row r="458" spans="1:15" ht="12.75">
      <c r="A458" s="178"/>
      <c r="B458" s="180"/>
      <c r="C458" s="225" t="s">
        <v>528</v>
      </c>
      <c r="D458" s="226"/>
      <c r="E458" s="181">
        <v>34.272</v>
      </c>
      <c r="F458" s="182"/>
      <c r="G458" s="183"/>
      <c r="M458" s="179" t="s">
        <v>528</v>
      </c>
      <c r="O458" s="170"/>
    </row>
    <row r="459" spans="1:15" ht="12.75">
      <c r="A459" s="178"/>
      <c r="B459" s="180"/>
      <c r="C459" s="225" t="s">
        <v>529</v>
      </c>
      <c r="D459" s="226"/>
      <c r="E459" s="181">
        <v>14.28</v>
      </c>
      <c r="F459" s="182"/>
      <c r="G459" s="183"/>
      <c r="M459" s="179" t="s">
        <v>529</v>
      </c>
      <c r="O459" s="170"/>
    </row>
    <row r="460" spans="1:15" ht="12.75">
      <c r="A460" s="178"/>
      <c r="B460" s="180"/>
      <c r="C460" s="225" t="s">
        <v>530</v>
      </c>
      <c r="D460" s="226"/>
      <c r="E460" s="181">
        <v>116.994</v>
      </c>
      <c r="F460" s="182"/>
      <c r="G460" s="183"/>
      <c r="M460" s="179" t="s">
        <v>530</v>
      </c>
      <c r="O460" s="170"/>
    </row>
    <row r="461" spans="1:15" ht="12.75">
      <c r="A461" s="178"/>
      <c r="B461" s="180"/>
      <c r="C461" s="225" t="s">
        <v>531</v>
      </c>
      <c r="D461" s="226"/>
      <c r="E461" s="181">
        <v>52.836</v>
      </c>
      <c r="F461" s="182"/>
      <c r="G461" s="183"/>
      <c r="M461" s="179" t="s">
        <v>531</v>
      </c>
      <c r="O461" s="170"/>
    </row>
    <row r="462" spans="1:104" ht="12.75">
      <c r="A462" s="171">
        <v>81</v>
      </c>
      <c r="B462" s="172" t="s">
        <v>532</v>
      </c>
      <c r="C462" s="173" t="s">
        <v>533</v>
      </c>
      <c r="D462" s="174" t="s">
        <v>124</v>
      </c>
      <c r="E462" s="175">
        <v>62.832</v>
      </c>
      <c r="F462" s="175"/>
      <c r="G462" s="176">
        <f>E462*F462</f>
        <v>0</v>
      </c>
      <c r="O462" s="170">
        <v>2</v>
      </c>
      <c r="AA462" s="146">
        <v>3</v>
      </c>
      <c r="AB462" s="146">
        <v>1</v>
      </c>
      <c r="AC462" s="146">
        <v>63151410</v>
      </c>
      <c r="AZ462" s="146">
        <v>2</v>
      </c>
      <c r="BA462" s="146">
        <f>IF(AZ462=1,G462,0)</f>
        <v>0</v>
      </c>
      <c r="BB462" s="146">
        <f>IF(AZ462=2,G462,0)</f>
        <v>0</v>
      </c>
      <c r="BC462" s="146">
        <f>IF(AZ462=3,G462,0)</f>
        <v>0</v>
      </c>
      <c r="BD462" s="146">
        <f>IF(AZ462=4,G462,0)</f>
        <v>0</v>
      </c>
      <c r="BE462" s="146">
        <f>IF(AZ462=5,G462,0)</f>
        <v>0</v>
      </c>
      <c r="CA462" s="177">
        <v>3</v>
      </c>
      <c r="CB462" s="177">
        <v>1</v>
      </c>
      <c r="CZ462" s="146">
        <v>0.0056</v>
      </c>
    </row>
    <row r="463" spans="1:15" ht="12.75">
      <c r="A463" s="178"/>
      <c r="B463" s="180"/>
      <c r="C463" s="225" t="s">
        <v>534</v>
      </c>
      <c r="D463" s="226"/>
      <c r="E463" s="181">
        <v>62.832</v>
      </c>
      <c r="F463" s="182"/>
      <c r="G463" s="183"/>
      <c r="M463" s="179" t="s">
        <v>534</v>
      </c>
      <c r="O463" s="170"/>
    </row>
    <row r="464" spans="1:104" ht="12.75">
      <c r="A464" s="171">
        <v>82</v>
      </c>
      <c r="B464" s="172" t="s">
        <v>535</v>
      </c>
      <c r="C464" s="173" t="s">
        <v>536</v>
      </c>
      <c r="D464" s="174" t="s">
        <v>124</v>
      </c>
      <c r="E464" s="175">
        <v>171.2988</v>
      </c>
      <c r="F464" s="175"/>
      <c r="G464" s="176">
        <f>E464*F464</f>
        <v>0</v>
      </c>
      <c r="O464" s="170">
        <v>2</v>
      </c>
      <c r="AA464" s="146">
        <v>3</v>
      </c>
      <c r="AB464" s="146">
        <v>7</v>
      </c>
      <c r="AC464" s="146">
        <v>63151412</v>
      </c>
      <c r="AZ464" s="146">
        <v>2</v>
      </c>
      <c r="BA464" s="146">
        <f>IF(AZ464=1,G464,0)</f>
        <v>0</v>
      </c>
      <c r="BB464" s="146">
        <f>IF(AZ464=2,G464,0)</f>
        <v>0</v>
      </c>
      <c r="BC464" s="146">
        <f>IF(AZ464=3,G464,0)</f>
        <v>0</v>
      </c>
      <c r="BD464" s="146">
        <f>IF(AZ464=4,G464,0)</f>
        <v>0</v>
      </c>
      <c r="BE464" s="146">
        <f>IF(AZ464=5,G464,0)</f>
        <v>0</v>
      </c>
      <c r="CA464" s="177">
        <v>3</v>
      </c>
      <c r="CB464" s="177">
        <v>7</v>
      </c>
      <c r="CZ464" s="146">
        <v>0.0064</v>
      </c>
    </row>
    <row r="465" spans="1:15" ht="12.75">
      <c r="A465" s="178"/>
      <c r="B465" s="180"/>
      <c r="C465" s="225" t="s">
        <v>537</v>
      </c>
      <c r="D465" s="226"/>
      <c r="E465" s="181">
        <v>60.792</v>
      </c>
      <c r="F465" s="182"/>
      <c r="G465" s="183"/>
      <c r="M465" s="179" t="s">
        <v>537</v>
      </c>
      <c r="O465" s="170"/>
    </row>
    <row r="466" spans="1:15" ht="12.75">
      <c r="A466" s="178"/>
      <c r="B466" s="180"/>
      <c r="C466" s="225" t="s">
        <v>528</v>
      </c>
      <c r="D466" s="226"/>
      <c r="E466" s="181">
        <v>34.272</v>
      </c>
      <c r="F466" s="182"/>
      <c r="G466" s="183"/>
      <c r="M466" s="179" t="s">
        <v>528</v>
      </c>
      <c r="O466" s="170"/>
    </row>
    <row r="467" spans="1:15" ht="12.75">
      <c r="A467" s="178"/>
      <c r="B467" s="180"/>
      <c r="C467" s="225" t="s">
        <v>538</v>
      </c>
      <c r="D467" s="226"/>
      <c r="E467" s="181">
        <v>23.3988</v>
      </c>
      <c r="F467" s="182"/>
      <c r="G467" s="183"/>
      <c r="M467" s="179" t="s">
        <v>538</v>
      </c>
      <c r="O467" s="170"/>
    </row>
    <row r="468" spans="1:15" ht="12.75">
      <c r="A468" s="178"/>
      <c r="B468" s="180"/>
      <c r="C468" s="225" t="s">
        <v>539</v>
      </c>
      <c r="D468" s="226"/>
      <c r="E468" s="181">
        <v>52.836</v>
      </c>
      <c r="F468" s="182"/>
      <c r="G468" s="183"/>
      <c r="M468" s="179" t="s">
        <v>539</v>
      </c>
      <c r="O468" s="170"/>
    </row>
    <row r="469" spans="1:104" ht="12.75">
      <c r="A469" s="171">
        <v>83</v>
      </c>
      <c r="B469" s="172" t="s">
        <v>540</v>
      </c>
      <c r="C469" s="173" t="s">
        <v>541</v>
      </c>
      <c r="D469" s="174" t="s">
        <v>124</v>
      </c>
      <c r="E469" s="175">
        <v>148.614</v>
      </c>
      <c r="F469" s="175"/>
      <c r="G469" s="176">
        <f>E469*F469</f>
        <v>0</v>
      </c>
      <c r="O469" s="170">
        <v>2</v>
      </c>
      <c r="AA469" s="146">
        <v>3</v>
      </c>
      <c r="AB469" s="146">
        <v>7</v>
      </c>
      <c r="AC469" s="146">
        <v>63151500</v>
      </c>
      <c r="AZ469" s="146">
        <v>2</v>
      </c>
      <c r="BA469" s="146">
        <f>IF(AZ469=1,G469,0)</f>
        <v>0</v>
      </c>
      <c r="BB469" s="146">
        <f>IF(AZ469=2,G469,0)</f>
        <v>0</v>
      </c>
      <c r="BC469" s="146">
        <f>IF(AZ469=3,G469,0)</f>
        <v>0</v>
      </c>
      <c r="BD469" s="146">
        <f>IF(AZ469=4,G469,0)</f>
        <v>0</v>
      </c>
      <c r="BE469" s="146">
        <f>IF(AZ469=5,G469,0)</f>
        <v>0</v>
      </c>
      <c r="CA469" s="177">
        <v>3</v>
      </c>
      <c r="CB469" s="177">
        <v>7</v>
      </c>
      <c r="CZ469" s="146">
        <v>0.014</v>
      </c>
    </row>
    <row r="470" spans="1:15" ht="12.75">
      <c r="A470" s="178"/>
      <c r="B470" s="180"/>
      <c r="C470" s="225" t="s">
        <v>542</v>
      </c>
      <c r="D470" s="226"/>
      <c r="E470" s="181">
        <v>148.614</v>
      </c>
      <c r="F470" s="182"/>
      <c r="G470" s="183"/>
      <c r="M470" s="179" t="s">
        <v>542</v>
      </c>
      <c r="O470" s="170"/>
    </row>
    <row r="471" spans="1:104" ht="12.75">
      <c r="A471" s="171">
        <v>84</v>
      </c>
      <c r="B471" s="172" t="s">
        <v>543</v>
      </c>
      <c r="C471" s="173" t="s">
        <v>544</v>
      </c>
      <c r="D471" s="174" t="s">
        <v>62</v>
      </c>
      <c r="E471" s="175">
        <v>4147.62269968</v>
      </c>
      <c r="F471" s="175"/>
      <c r="G471" s="176">
        <f>E471*F471</f>
        <v>0</v>
      </c>
      <c r="O471" s="170">
        <v>2</v>
      </c>
      <c r="AA471" s="146">
        <v>7</v>
      </c>
      <c r="AB471" s="146">
        <v>1002</v>
      </c>
      <c r="AC471" s="146">
        <v>5</v>
      </c>
      <c r="AZ471" s="146">
        <v>2</v>
      </c>
      <c r="BA471" s="146">
        <f>IF(AZ471=1,G471,0)</f>
        <v>0</v>
      </c>
      <c r="BB471" s="146">
        <f>IF(AZ471=2,G471,0)</f>
        <v>0</v>
      </c>
      <c r="BC471" s="146">
        <f>IF(AZ471=3,G471,0)</f>
        <v>0</v>
      </c>
      <c r="BD471" s="146">
        <f>IF(AZ471=4,G471,0)</f>
        <v>0</v>
      </c>
      <c r="BE471" s="146">
        <f>IF(AZ471=5,G471,0)</f>
        <v>0</v>
      </c>
      <c r="CA471" s="177">
        <v>7</v>
      </c>
      <c r="CB471" s="177">
        <v>1002</v>
      </c>
      <c r="CZ471" s="146">
        <v>0</v>
      </c>
    </row>
    <row r="472" spans="1:57" ht="12.75">
      <c r="A472" s="184"/>
      <c r="B472" s="185" t="s">
        <v>76</v>
      </c>
      <c r="C472" s="186" t="str">
        <f>CONCATENATE(B403," ",C403)</f>
        <v>713 Izolace tepelné</v>
      </c>
      <c r="D472" s="187"/>
      <c r="E472" s="188"/>
      <c r="F472" s="189"/>
      <c r="G472" s="190">
        <f>SUM(G403:G471)</f>
        <v>0</v>
      </c>
      <c r="O472" s="170">
        <v>4</v>
      </c>
      <c r="BA472" s="191">
        <f>SUM(BA403:BA471)</f>
        <v>0</v>
      </c>
      <c r="BB472" s="191">
        <f>SUM(BB403:BB471)</f>
        <v>0</v>
      </c>
      <c r="BC472" s="191">
        <f>SUM(BC403:BC471)</f>
        <v>0</v>
      </c>
      <c r="BD472" s="191">
        <f>SUM(BD403:BD471)</f>
        <v>0</v>
      </c>
      <c r="BE472" s="191">
        <f>SUM(BE403:BE471)</f>
        <v>0</v>
      </c>
    </row>
    <row r="473" spans="1:15" ht="12.75">
      <c r="A473" s="163" t="s">
        <v>74</v>
      </c>
      <c r="B473" s="164" t="s">
        <v>545</v>
      </c>
      <c r="C473" s="165" t="s">
        <v>546</v>
      </c>
      <c r="D473" s="166"/>
      <c r="E473" s="167"/>
      <c r="F473" s="167"/>
      <c r="G473" s="168"/>
      <c r="H473" s="169"/>
      <c r="I473" s="169"/>
      <c r="O473" s="170">
        <v>1</v>
      </c>
    </row>
    <row r="474" spans="1:104" ht="12.75">
      <c r="A474" s="171">
        <v>85</v>
      </c>
      <c r="B474" s="172" t="s">
        <v>547</v>
      </c>
      <c r="C474" s="173" t="s">
        <v>548</v>
      </c>
      <c r="D474" s="174" t="s">
        <v>549</v>
      </c>
      <c r="E474" s="175">
        <v>1</v>
      </c>
      <c r="F474" s="175"/>
      <c r="G474" s="176">
        <f>E474*F474</f>
        <v>0</v>
      </c>
      <c r="O474" s="170">
        <v>2</v>
      </c>
      <c r="AA474" s="146">
        <v>12</v>
      </c>
      <c r="AB474" s="146">
        <v>0</v>
      </c>
      <c r="AC474" s="146">
        <v>97</v>
      </c>
      <c r="AZ474" s="146">
        <v>2</v>
      </c>
      <c r="BA474" s="146">
        <f>IF(AZ474=1,G474,0)</f>
        <v>0</v>
      </c>
      <c r="BB474" s="146">
        <f>IF(AZ474=2,G474,0)</f>
        <v>0</v>
      </c>
      <c r="BC474" s="146">
        <f>IF(AZ474=3,G474,0)</f>
        <v>0</v>
      </c>
      <c r="BD474" s="146">
        <f>IF(AZ474=4,G474,0)</f>
        <v>0</v>
      </c>
      <c r="BE474" s="146">
        <f>IF(AZ474=5,G474,0)</f>
        <v>0</v>
      </c>
      <c r="CA474" s="177">
        <v>12</v>
      </c>
      <c r="CB474" s="177">
        <v>0</v>
      </c>
      <c r="CZ474" s="146">
        <v>0</v>
      </c>
    </row>
    <row r="475" spans="1:57" ht="12.75">
      <c r="A475" s="184"/>
      <c r="B475" s="185" t="s">
        <v>76</v>
      </c>
      <c r="C475" s="186" t="str">
        <f>CONCATENATE(B473," ",C473)</f>
        <v>720 Zdravotechnická instalace</v>
      </c>
      <c r="D475" s="187"/>
      <c r="E475" s="188"/>
      <c r="F475" s="189"/>
      <c r="G475" s="190">
        <f>SUM(G473:G474)</f>
        <v>0</v>
      </c>
      <c r="O475" s="170">
        <v>4</v>
      </c>
      <c r="BA475" s="191">
        <f>SUM(BA473:BA474)</f>
        <v>0</v>
      </c>
      <c r="BB475" s="191">
        <f>SUM(BB473:BB474)</f>
        <v>0</v>
      </c>
      <c r="BC475" s="191">
        <f>SUM(BC473:BC474)</f>
        <v>0</v>
      </c>
      <c r="BD475" s="191">
        <f>SUM(BD473:BD474)</f>
        <v>0</v>
      </c>
      <c r="BE475" s="191">
        <f>SUM(BE473:BE474)</f>
        <v>0</v>
      </c>
    </row>
    <row r="476" spans="1:15" ht="12.75">
      <c r="A476" s="163" t="s">
        <v>74</v>
      </c>
      <c r="B476" s="164" t="s">
        <v>550</v>
      </c>
      <c r="C476" s="165" t="s">
        <v>551</v>
      </c>
      <c r="D476" s="166"/>
      <c r="E476" s="167"/>
      <c r="F476" s="167"/>
      <c r="G476" s="168"/>
      <c r="H476" s="169"/>
      <c r="I476" s="169"/>
      <c r="O476" s="170">
        <v>1</v>
      </c>
    </row>
    <row r="477" spans="1:104" ht="12.75">
      <c r="A477" s="171">
        <v>86</v>
      </c>
      <c r="B477" s="172" t="s">
        <v>552</v>
      </c>
      <c r="C477" s="173" t="s">
        <v>553</v>
      </c>
      <c r="D477" s="174" t="s">
        <v>220</v>
      </c>
      <c r="E477" s="175">
        <v>44.64</v>
      </c>
      <c r="F477" s="175"/>
      <c r="G477" s="176">
        <f>E477*F477</f>
        <v>0</v>
      </c>
      <c r="O477" s="170">
        <v>2</v>
      </c>
      <c r="AA477" s="146">
        <v>1</v>
      </c>
      <c r="AB477" s="146">
        <v>7</v>
      </c>
      <c r="AC477" s="146">
        <v>7</v>
      </c>
      <c r="AZ477" s="146">
        <v>2</v>
      </c>
      <c r="BA477" s="146">
        <f>IF(AZ477=1,G477,0)</f>
        <v>0</v>
      </c>
      <c r="BB477" s="146">
        <f>IF(AZ477=2,G477,0)</f>
        <v>0</v>
      </c>
      <c r="BC477" s="146">
        <f>IF(AZ477=3,G477,0)</f>
        <v>0</v>
      </c>
      <c r="BD477" s="146">
        <f>IF(AZ477=4,G477,0)</f>
        <v>0</v>
      </c>
      <c r="BE477" s="146">
        <f>IF(AZ477=5,G477,0)</f>
        <v>0</v>
      </c>
      <c r="CA477" s="177">
        <v>1</v>
      </c>
      <c r="CB477" s="177">
        <v>7</v>
      </c>
      <c r="CZ477" s="146">
        <v>0</v>
      </c>
    </row>
    <row r="478" spans="1:15" ht="12.75">
      <c r="A478" s="178"/>
      <c r="B478" s="180"/>
      <c r="C478" s="225" t="s">
        <v>554</v>
      </c>
      <c r="D478" s="226"/>
      <c r="E478" s="181">
        <v>15.34</v>
      </c>
      <c r="F478" s="182"/>
      <c r="G478" s="183"/>
      <c r="M478" s="179" t="s">
        <v>554</v>
      </c>
      <c r="O478" s="170"/>
    </row>
    <row r="479" spans="1:15" ht="12.75">
      <c r="A479" s="178"/>
      <c r="B479" s="180"/>
      <c r="C479" s="225" t="s">
        <v>555</v>
      </c>
      <c r="D479" s="226"/>
      <c r="E479" s="181">
        <v>29.3</v>
      </c>
      <c r="F479" s="182"/>
      <c r="G479" s="183"/>
      <c r="M479" s="179" t="s">
        <v>555</v>
      </c>
      <c r="O479" s="170"/>
    </row>
    <row r="480" spans="1:104" ht="22.5">
      <c r="A480" s="171">
        <v>87</v>
      </c>
      <c r="B480" s="172" t="s">
        <v>556</v>
      </c>
      <c r="C480" s="173" t="s">
        <v>557</v>
      </c>
      <c r="D480" s="174" t="s">
        <v>220</v>
      </c>
      <c r="E480" s="175">
        <v>46.5</v>
      </c>
      <c r="F480" s="175"/>
      <c r="G480" s="176">
        <f>E480*F480</f>
        <v>0</v>
      </c>
      <c r="O480" s="170">
        <v>2</v>
      </c>
      <c r="AA480" s="146">
        <v>1</v>
      </c>
      <c r="AB480" s="146">
        <v>7</v>
      </c>
      <c r="AC480" s="146">
        <v>7</v>
      </c>
      <c r="AZ480" s="146">
        <v>2</v>
      </c>
      <c r="BA480" s="146">
        <f>IF(AZ480=1,G480,0)</f>
        <v>0</v>
      </c>
      <c r="BB480" s="146">
        <f>IF(AZ480=2,G480,0)</f>
        <v>0</v>
      </c>
      <c r="BC480" s="146">
        <f>IF(AZ480=3,G480,0)</f>
        <v>0</v>
      </c>
      <c r="BD480" s="146">
        <f>IF(AZ480=4,G480,0)</f>
        <v>0</v>
      </c>
      <c r="BE480" s="146">
        <f>IF(AZ480=5,G480,0)</f>
        <v>0</v>
      </c>
      <c r="CA480" s="177">
        <v>1</v>
      </c>
      <c r="CB480" s="177">
        <v>7</v>
      </c>
      <c r="CZ480" s="146">
        <v>0.00254</v>
      </c>
    </row>
    <row r="481" spans="1:15" ht="12.75">
      <c r="A481" s="178"/>
      <c r="B481" s="180"/>
      <c r="C481" s="225" t="s">
        <v>558</v>
      </c>
      <c r="D481" s="226"/>
      <c r="E481" s="181">
        <v>45</v>
      </c>
      <c r="F481" s="182"/>
      <c r="G481" s="183"/>
      <c r="M481" s="179" t="s">
        <v>558</v>
      </c>
      <c r="O481" s="170"/>
    </row>
    <row r="482" spans="1:15" ht="12.75">
      <c r="A482" s="178"/>
      <c r="B482" s="180"/>
      <c r="C482" s="225" t="s">
        <v>559</v>
      </c>
      <c r="D482" s="226"/>
      <c r="E482" s="181">
        <v>1.5</v>
      </c>
      <c r="F482" s="182"/>
      <c r="G482" s="183"/>
      <c r="M482" s="179" t="s">
        <v>559</v>
      </c>
      <c r="O482" s="170"/>
    </row>
    <row r="483" spans="1:104" ht="22.5">
      <c r="A483" s="171">
        <v>88</v>
      </c>
      <c r="B483" s="172" t="s">
        <v>560</v>
      </c>
      <c r="C483" s="173" t="s">
        <v>561</v>
      </c>
      <c r="D483" s="174" t="s">
        <v>220</v>
      </c>
      <c r="E483" s="175">
        <v>1.3</v>
      </c>
      <c r="F483" s="175"/>
      <c r="G483" s="176">
        <f>E483*F483</f>
        <v>0</v>
      </c>
      <c r="O483" s="170">
        <v>2</v>
      </c>
      <c r="AA483" s="146">
        <v>1</v>
      </c>
      <c r="AB483" s="146">
        <v>7</v>
      </c>
      <c r="AC483" s="146">
        <v>7</v>
      </c>
      <c r="AZ483" s="146">
        <v>2</v>
      </c>
      <c r="BA483" s="146">
        <f>IF(AZ483=1,G483,0)</f>
        <v>0</v>
      </c>
      <c r="BB483" s="146">
        <f>IF(AZ483=2,G483,0)</f>
        <v>0</v>
      </c>
      <c r="BC483" s="146">
        <f>IF(AZ483=3,G483,0)</f>
        <v>0</v>
      </c>
      <c r="BD483" s="146">
        <f>IF(AZ483=4,G483,0)</f>
        <v>0</v>
      </c>
      <c r="BE483" s="146">
        <f>IF(AZ483=5,G483,0)</f>
        <v>0</v>
      </c>
      <c r="CA483" s="177">
        <v>1</v>
      </c>
      <c r="CB483" s="177">
        <v>7</v>
      </c>
      <c r="CZ483" s="146">
        <v>0.00313</v>
      </c>
    </row>
    <row r="484" spans="1:15" ht="12.75">
      <c r="A484" s="178"/>
      <c r="B484" s="180"/>
      <c r="C484" s="225" t="s">
        <v>562</v>
      </c>
      <c r="D484" s="226"/>
      <c r="E484" s="181">
        <v>1.3</v>
      </c>
      <c r="F484" s="182"/>
      <c r="G484" s="183"/>
      <c r="M484" s="179" t="s">
        <v>562</v>
      </c>
      <c r="O484" s="170"/>
    </row>
    <row r="485" spans="1:104" ht="22.5">
      <c r="A485" s="171">
        <v>89</v>
      </c>
      <c r="B485" s="172" t="s">
        <v>563</v>
      </c>
      <c r="C485" s="173" t="s">
        <v>564</v>
      </c>
      <c r="D485" s="174" t="s">
        <v>220</v>
      </c>
      <c r="E485" s="175">
        <v>3</v>
      </c>
      <c r="F485" s="175"/>
      <c r="G485" s="176">
        <f>E485*F485</f>
        <v>0</v>
      </c>
      <c r="O485" s="170">
        <v>2</v>
      </c>
      <c r="AA485" s="146">
        <v>12</v>
      </c>
      <c r="AB485" s="146">
        <v>0</v>
      </c>
      <c r="AC485" s="146">
        <v>70</v>
      </c>
      <c r="AZ485" s="146">
        <v>2</v>
      </c>
      <c r="BA485" s="146">
        <f>IF(AZ485=1,G485,0)</f>
        <v>0</v>
      </c>
      <c r="BB485" s="146">
        <f>IF(AZ485=2,G485,0)</f>
        <v>0</v>
      </c>
      <c r="BC485" s="146">
        <f>IF(AZ485=3,G485,0)</f>
        <v>0</v>
      </c>
      <c r="BD485" s="146">
        <f>IF(AZ485=4,G485,0)</f>
        <v>0</v>
      </c>
      <c r="BE485" s="146">
        <f>IF(AZ485=5,G485,0)</f>
        <v>0</v>
      </c>
      <c r="CA485" s="177">
        <v>12</v>
      </c>
      <c r="CB485" s="177">
        <v>0</v>
      </c>
      <c r="CZ485" s="146">
        <v>0.00254</v>
      </c>
    </row>
    <row r="486" spans="1:15" ht="12.75">
      <c r="A486" s="178"/>
      <c r="B486" s="180"/>
      <c r="C486" s="225" t="s">
        <v>565</v>
      </c>
      <c r="D486" s="226"/>
      <c r="E486" s="181">
        <v>3</v>
      </c>
      <c r="F486" s="182"/>
      <c r="G486" s="183"/>
      <c r="M486" s="179" t="s">
        <v>565</v>
      </c>
      <c r="O486" s="170"/>
    </row>
    <row r="487" spans="1:104" ht="22.5">
      <c r="A487" s="171">
        <v>90</v>
      </c>
      <c r="B487" s="172" t="s">
        <v>566</v>
      </c>
      <c r="C487" s="173" t="s">
        <v>567</v>
      </c>
      <c r="D487" s="174" t="s">
        <v>220</v>
      </c>
      <c r="E487" s="175">
        <v>36</v>
      </c>
      <c r="F487" s="175"/>
      <c r="G487" s="176">
        <f>E487*F487</f>
        <v>0</v>
      </c>
      <c r="O487" s="170">
        <v>2</v>
      </c>
      <c r="AA487" s="146">
        <v>12</v>
      </c>
      <c r="AB487" s="146">
        <v>0</v>
      </c>
      <c r="AC487" s="146">
        <v>71</v>
      </c>
      <c r="AZ487" s="146">
        <v>2</v>
      </c>
      <c r="BA487" s="146">
        <f>IF(AZ487=1,G487,0)</f>
        <v>0</v>
      </c>
      <c r="BB487" s="146">
        <f>IF(AZ487=2,G487,0)</f>
        <v>0</v>
      </c>
      <c r="BC487" s="146">
        <f>IF(AZ487=3,G487,0)</f>
        <v>0</v>
      </c>
      <c r="BD487" s="146">
        <f>IF(AZ487=4,G487,0)</f>
        <v>0</v>
      </c>
      <c r="BE487" s="146">
        <f>IF(AZ487=5,G487,0)</f>
        <v>0</v>
      </c>
      <c r="CA487" s="177">
        <v>12</v>
      </c>
      <c r="CB487" s="177">
        <v>0</v>
      </c>
      <c r="CZ487" s="146">
        <v>0.00595</v>
      </c>
    </row>
    <row r="488" spans="1:15" ht="12.75">
      <c r="A488" s="178"/>
      <c r="B488" s="180"/>
      <c r="C488" s="225" t="s">
        <v>568</v>
      </c>
      <c r="D488" s="226"/>
      <c r="E488" s="181">
        <v>36</v>
      </c>
      <c r="F488" s="182"/>
      <c r="G488" s="183"/>
      <c r="M488" s="179" t="s">
        <v>568</v>
      </c>
      <c r="O488" s="170"/>
    </row>
    <row r="489" spans="1:104" ht="12.75">
      <c r="A489" s="171">
        <v>91</v>
      </c>
      <c r="B489" s="172" t="s">
        <v>569</v>
      </c>
      <c r="C489" s="173" t="s">
        <v>570</v>
      </c>
      <c r="D489" s="174" t="s">
        <v>62</v>
      </c>
      <c r="E489" s="175">
        <v>402.848794</v>
      </c>
      <c r="F489" s="175"/>
      <c r="G489" s="176">
        <f>E489*F489</f>
        <v>0</v>
      </c>
      <c r="O489" s="170">
        <v>2</v>
      </c>
      <c r="AA489" s="146">
        <v>7</v>
      </c>
      <c r="AB489" s="146">
        <v>1002</v>
      </c>
      <c r="AC489" s="146">
        <v>5</v>
      </c>
      <c r="AZ489" s="146">
        <v>2</v>
      </c>
      <c r="BA489" s="146">
        <f>IF(AZ489=1,G489,0)</f>
        <v>0</v>
      </c>
      <c r="BB489" s="146">
        <f>IF(AZ489=2,G489,0)</f>
        <v>0</v>
      </c>
      <c r="BC489" s="146">
        <f>IF(AZ489=3,G489,0)</f>
        <v>0</v>
      </c>
      <c r="BD489" s="146">
        <f>IF(AZ489=4,G489,0)</f>
        <v>0</v>
      </c>
      <c r="BE489" s="146">
        <f>IF(AZ489=5,G489,0)</f>
        <v>0</v>
      </c>
      <c r="CA489" s="177">
        <v>7</v>
      </c>
      <c r="CB489" s="177">
        <v>1002</v>
      </c>
      <c r="CZ489" s="146">
        <v>0</v>
      </c>
    </row>
    <row r="490" spans="1:57" ht="12.75">
      <c r="A490" s="184"/>
      <c r="B490" s="185" t="s">
        <v>76</v>
      </c>
      <c r="C490" s="186" t="str">
        <f>CONCATENATE(B476," ",C476)</f>
        <v>764 Konstrukce klempířské</v>
      </c>
      <c r="D490" s="187"/>
      <c r="E490" s="188"/>
      <c r="F490" s="189"/>
      <c r="G490" s="190">
        <f>SUM(G476:G489)</f>
        <v>0</v>
      </c>
      <c r="O490" s="170">
        <v>4</v>
      </c>
      <c r="BA490" s="191">
        <f>SUM(BA476:BA489)</f>
        <v>0</v>
      </c>
      <c r="BB490" s="191">
        <f>SUM(BB476:BB489)</f>
        <v>0</v>
      </c>
      <c r="BC490" s="191">
        <f>SUM(BC476:BC489)</f>
        <v>0</v>
      </c>
      <c r="BD490" s="191">
        <f>SUM(BD476:BD489)</f>
        <v>0</v>
      </c>
      <c r="BE490" s="191">
        <f>SUM(BE476:BE489)</f>
        <v>0</v>
      </c>
    </row>
    <row r="491" spans="1:15" ht="12.75">
      <c r="A491" s="163" t="s">
        <v>74</v>
      </c>
      <c r="B491" s="164" t="s">
        <v>571</v>
      </c>
      <c r="C491" s="165" t="s">
        <v>572</v>
      </c>
      <c r="D491" s="166"/>
      <c r="E491" s="167"/>
      <c r="F491" s="167"/>
      <c r="G491" s="168"/>
      <c r="H491" s="169"/>
      <c r="I491" s="169"/>
      <c r="O491" s="170">
        <v>1</v>
      </c>
    </row>
    <row r="492" spans="1:104" ht="22.5">
      <c r="A492" s="171">
        <v>92</v>
      </c>
      <c r="B492" s="172" t="s">
        <v>573</v>
      </c>
      <c r="C492" s="173" t="s">
        <v>574</v>
      </c>
      <c r="D492" s="174" t="s">
        <v>75</v>
      </c>
      <c r="E492" s="175">
        <v>15</v>
      </c>
      <c r="F492" s="175"/>
      <c r="G492" s="176">
        <f aca="true" t="shared" si="0" ref="G492:G501">E492*F492</f>
        <v>0</v>
      </c>
      <c r="O492" s="170">
        <v>2</v>
      </c>
      <c r="AA492" s="146">
        <v>12</v>
      </c>
      <c r="AB492" s="146">
        <v>0</v>
      </c>
      <c r="AC492" s="146">
        <v>76</v>
      </c>
      <c r="AZ492" s="146">
        <v>2</v>
      </c>
      <c r="BA492" s="146">
        <f aca="true" t="shared" si="1" ref="BA492:BA501">IF(AZ492=1,G492,0)</f>
        <v>0</v>
      </c>
      <c r="BB492" s="146">
        <f aca="true" t="shared" si="2" ref="BB492:BB501">IF(AZ492=2,G492,0)</f>
        <v>0</v>
      </c>
      <c r="BC492" s="146">
        <f aca="true" t="shared" si="3" ref="BC492:BC501">IF(AZ492=3,G492,0)</f>
        <v>0</v>
      </c>
      <c r="BD492" s="146">
        <f aca="true" t="shared" si="4" ref="BD492:BD501">IF(AZ492=4,G492,0)</f>
        <v>0</v>
      </c>
      <c r="BE492" s="146">
        <f aca="true" t="shared" si="5" ref="BE492:BE501">IF(AZ492=5,G492,0)</f>
        <v>0</v>
      </c>
      <c r="CA492" s="177">
        <v>12</v>
      </c>
      <c r="CB492" s="177">
        <v>0</v>
      </c>
      <c r="CZ492" s="146">
        <v>0</v>
      </c>
    </row>
    <row r="493" spans="1:104" ht="22.5">
      <c r="A493" s="171">
        <v>93</v>
      </c>
      <c r="B493" s="172" t="s">
        <v>575</v>
      </c>
      <c r="C493" s="173" t="s">
        <v>576</v>
      </c>
      <c r="D493" s="174" t="s">
        <v>75</v>
      </c>
      <c r="E493" s="175">
        <v>9</v>
      </c>
      <c r="F493" s="175"/>
      <c r="G493" s="176">
        <f t="shared" si="0"/>
        <v>0</v>
      </c>
      <c r="O493" s="170">
        <v>2</v>
      </c>
      <c r="AA493" s="146">
        <v>12</v>
      </c>
      <c r="AB493" s="146">
        <v>0</v>
      </c>
      <c r="AC493" s="146">
        <v>77</v>
      </c>
      <c r="AZ493" s="146">
        <v>2</v>
      </c>
      <c r="BA493" s="146">
        <f t="shared" si="1"/>
        <v>0</v>
      </c>
      <c r="BB493" s="146">
        <f t="shared" si="2"/>
        <v>0</v>
      </c>
      <c r="BC493" s="146">
        <f t="shared" si="3"/>
        <v>0</v>
      </c>
      <c r="BD493" s="146">
        <f t="shared" si="4"/>
        <v>0</v>
      </c>
      <c r="BE493" s="146">
        <f t="shared" si="5"/>
        <v>0</v>
      </c>
      <c r="CA493" s="177">
        <v>12</v>
      </c>
      <c r="CB493" s="177">
        <v>0</v>
      </c>
      <c r="CZ493" s="146">
        <v>0</v>
      </c>
    </row>
    <row r="494" spans="1:104" ht="22.5">
      <c r="A494" s="171">
        <v>94</v>
      </c>
      <c r="B494" s="172" t="s">
        <v>577</v>
      </c>
      <c r="C494" s="173" t="s">
        <v>578</v>
      </c>
      <c r="D494" s="174" t="s">
        <v>75</v>
      </c>
      <c r="E494" s="175">
        <v>2</v>
      </c>
      <c r="F494" s="175"/>
      <c r="G494" s="176">
        <f t="shared" si="0"/>
        <v>0</v>
      </c>
      <c r="O494" s="170">
        <v>2</v>
      </c>
      <c r="AA494" s="146">
        <v>12</v>
      </c>
      <c r="AB494" s="146">
        <v>0</v>
      </c>
      <c r="AC494" s="146">
        <v>78</v>
      </c>
      <c r="AZ494" s="146">
        <v>2</v>
      </c>
      <c r="BA494" s="146">
        <f t="shared" si="1"/>
        <v>0</v>
      </c>
      <c r="BB494" s="146">
        <f t="shared" si="2"/>
        <v>0</v>
      </c>
      <c r="BC494" s="146">
        <f t="shared" si="3"/>
        <v>0</v>
      </c>
      <c r="BD494" s="146">
        <f t="shared" si="4"/>
        <v>0</v>
      </c>
      <c r="BE494" s="146">
        <f t="shared" si="5"/>
        <v>0</v>
      </c>
      <c r="CA494" s="177">
        <v>12</v>
      </c>
      <c r="CB494" s="177">
        <v>0</v>
      </c>
      <c r="CZ494" s="146">
        <v>0</v>
      </c>
    </row>
    <row r="495" spans="1:104" ht="22.5">
      <c r="A495" s="171">
        <v>95</v>
      </c>
      <c r="B495" s="172" t="s">
        <v>579</v>
      </c>
      <c r="C495" s="173" t="s">
        <v>580</v>
      </c>
      <c r="D495" s="174" t="s">
        <v>75</v>
      </c>
      <c r="E495" s="175">
        <v>1</v>
      </c>
      <c r="F495" s="175"/>
      <c r="G495" s="176">
        <f t="shared" si="0"/>
        <v>0</v>
      </c>
      <c r="O495" s="170">
        <v>2</v>
      </c>
      <c r="AA495" s="146">
        <v>12</v>
      </c>
      <c r="AB495" s="146">
        <v>0</v>
      </c>
      <c r="AC495" s="146">
        <v>79</v>
      </c>
      <c r="AZ495" s="146">
        <v>2</v>
      </c>
      <c r="BA495" s="146">
        <f t="shared" si="1"/>
        <v>0</v>
      </c>
      <c r="BB495" s="146">
        <f t="shared" si="2"/>
        <v>0</v>
      </c>
      <c r="BC495" s="146">
        <f t="shared" si="3"/>
        <v>0</v>
      </c>
      <c r="BD495" s="146">
        <f t="shared" si="4"/>
        <v>0</v>
      </c>
      <c r="BE495" s="146">
        <f t="shared" si="5"/>
        <v>0</v>
      </c>
      <c r="CA495" s="177">
        <v>12</v>
      </c>
      <c r="CB495" s="177">
        <v>0</v>
      </c>
      <c r="CZ495" s="146">
        <v>0</v>
      </c>
    </row>
    <row r="496" spans="1:104" ht="22.5">
      <c r="A496" s="171">
        <v>96</v>
      </c>
      <c r="B496" s="172" t="s">
        <v>581</v>
      </c>
      <c r="C496" s="173" t="s">
        <v>582</v>
      </c>
      <c r="D496" s="174" t="s">
        <v>75</v>
      </c>
      <c r="E496" s="175">
        <v>1</v>
      </c>
      <c r="F496" s="175"/>
      <c r="G496" s="176">
        <f t="shared" si="0"/>
        <v>0</v>
      </c>
      <c r="O496" s="170">
        <v>2</v>
      </c>
      <c r="AA496" s="146">
        <v>12</v>
      </c>
      <c r="AB496" s="146">
        <v>0</v>
      </c>
      <c r="AC496" s="146">
        <v>80</v>
      </c>
      <c r="AZ496" s="146">
        <v>2</v>
      </c>
      <c r="BA496" s="146">
        <f t="shared" si="1"/>
        <v>0</v>
      </c>
      <c r="BB496" s="146">
        <f t="shared" si="2"/>
        <v>0</v>
      </c>
      <c r="BC496" s="146">
        <f t="shared" si="3"/>
        <v>0</v>
      </c>
      <c r="BD496" s="146">
        <f t="shared" si="4"/>
        <v>0</v>
      </c>
      <c r="BE496" s="146">
        <f t="shared" si="5"/>
        <v>0</v>
      </c>
      <c r="CA496" s="177">
        <v>12</v>
      </c>
      <c r="CB496" s="177">
        <v>0</v>
      </c>
      <c r="CZ496" s="146">
        <v>0</v>
      </c>
    </row>
    <row r="497" spans="1:104" ht="22.5">
      <c r="A497" s="171">
        <v>97</v>
      </c>
      <c r="B497" s="172" t="s">
        <v>583</v>
      </c>
      <c r="C497" s="173" t="s">
        <v>584</v>
      </c>
      <c r="D497" s="174" t="s">
        <v>75</v>
      </c>
      <c r="E497" s="175">
        <v>2</v>
      </c>
      <c r="F497" s="175"/>
      <c r="G497" s="176">
        <f t="shared" si="0"/>
        <v>0</v>
      </c>
      <c r="O497" s="170">
        <v>2</v>
      </c>
      <c r="AA497" s="146">
        <v>12</v>
      </c>
      <c r="AB497" s="146">
        <v>0</v>
      </c>
      <c r="AC497" s="146">
        <v>81</v>
      </c>
      <c r="AZ497" s="146">
        <v>2</v>
      </c>
      <c r="BA497" s="146">
        <f t="shared" si="1"/>
        <v>0</v>
      </c>
      <c r="BB497" s="146">
        <f t="shared" si="2"/>
        <v>0</v>
      </c>
      <c r="BC497" s="146">
        <f t="shared" si="3"/>
        <v>0</v>
      </c>
      <c r="BD497" s="146">
        <f t="shared" si="4"/>
        <v>0</v>
      </c>
      <c r="BE497" s="146">
        <f t="shared" si="5"/>
        <v>0</v>
      </c>
      <c r="CA497" s="177">
        <v>12</v>
      </c>
      <c r="CB497" s="177">
        <v>0</v>
      </c>
      <c r="CZ497" s="146">
        <v>0</v>
      </c>
    </row>
    <row r="498" spans="1:104" ht="22.5">
      <c r="A498" s="171">
        <v>98</v>
      </c>
      <c r="B498" s="172" t="s">
        <v>585</v>
      </c>
      <c r="C498" s="173" t="s">
        <v>586</v>
      </c>
      <c r="D498" s="174" t="s">
        <v>75</v>
      </c>
      <c r="E498" s="175">
        <v>2</v>
      </c>
      <c r="F498" s="175"/>
      <c r="G498" s="176">
        <f t="shared" si="0"/>
        <v>0</v>
      </c>
      <c r="O498" s="170">
        <v>2</v>
      </c>
      <c r="AA498" s="146">
        <v>12</v>
      </c>
      <c r="AB498" s="146">
        <v>0</v>
      </c>
      <c r="AC498" s="146">
        <v>82</v>
      </c>
      <c r="AZ498" s="146">
        <v>2</v>
      </c>
      <c r="BA498" s="146">
        <f t="shared" si="1"/>
        <v>0</v>
      </c>
      <c r="BB498" s="146">
        <f t="shared" si="2"/>
        <v>0</v>
      </c>
      <c r="BC498" s="146">
        <f t="shared" si="3"/>
        <v>0</v>
      </c>
      <c r="BD498" s="146">
        <f t="shared" si="4"/>
        <v>0</v>
      </c>
      <c r="BE498" s="146">
        <f t="shared" si="5"/>
        <v>0</v>
      </c>
      <c r="CA498" s="177">
        <v>12</v>
      </c>
      <c r="CB498" s="177">
        <v>0</v>
      </c>
      <c r="CZ498" s="146">
        <v>0</v>
      </c>
    </row>
    <row r="499" spans="1:104" ht="22.5">
      <c r="A499" s="171">
        <v>99</v>
      </c>
      <c r="B499" s="172" t="s">
        <v>587</v>
      </c>
      <c r="C499" s="173" t="s">
        <v>588</v>
      </c>
      <c r="D499" s="174" t="s">
        <v>75</v>
      </c>
      <c r="E499" s="175">
        <v>2</v>
      </c>
      <c r="F499" s="175"/>
      <c r="G499" s="176">
        <f t="shared" si="0"/>
        <v>0</v>
      </c>
      <c r="O499" s="170">
        <v>2</v>
      </c>
      <c r="AA499" s="146">
        <v>12</v>
      </c>
      <c r="AB499" s="146">
        <v>0</v>
      </c>
      <c r="AC499" s="146">
        <v>83</v>
      </c>
      <c r="AZ499" s="146">
        <v>2</v>
      </c>
      <c r="BA499" s="146">
        <f t="shared" si="1"/>
        <v>0</v>
      </c>
      <c r="BB499" s="146">
        <f t="shared" si="2"/>
        <v>0</v>
      </c>
      <c r="BC499" s="146">
        <f t="shared" si="3"/>
        <v>0</v>
      </c>
      <c r="BD499" s="146">
        <f t="shared" si="4"/>
        <v>0</v>
      </c>
      <c r="BE499" s="146">
        <f t="shared" si="5"/>
        <v>0</v>
      </c>
      <c r="CA499" s="177">
        <v>12</v>
      </c>
      <c r="CB499" s="177">
        <v>0</v>
      </c>
      <c r="CZ499" s="146">
        <v>0</v>
      </c>
    </row>
    <row r="500" spans="1:104" ht="22.5">
      <c r="A500" s="171">
        <v>100</v>
      </c>
      <c r="B500" s="172" t="s">
        <v>589</v>
      </c>
      <c r="C500" s="173" t="s">
        <v>590</v>
      </c>
      <c r="D500" s="174" t="s">
        <v>75</v>
      </c>
      <c r="E500" s="175">
        <v>1</v>
      </c>
      <c r="F500" s="175"/>
      <c r="G500" s="176">
        <f t="shared" si="0"/>
        <v>0</v>
      </c>
      <c r="O500" s="170">
        <v>2</v>
      </c>
      <c r="AA500" s="146">
        <v>12</v>
      </c>
      <c r="AB500" s="146">
        <v>0</v>
      </c>
      <c r="AC500" s="146">
        <v>84</v>
      </c>
      <c r="AZ500" s="146">
        <v>2</v>
      </c>
      <c r="BA500" s="146">
        <f t="shared" si="1"/>
        <v>0</v>
      </c>
      <c r="BB500" s="146">
        <f t="shared" si="2"/>
        <v>0</v>
      </c>
      <c r="BC500" s="146">
        <f t="shared" si="3"/>
        <v>0</v>
      </c>
      <c r="BD500" s="146">
        <f t="shared" si="4"/>
        <v>0</v>
      </c>
      <c r="BE500" s="146">
        <f t="shared" si="5"/>
        <v>0</v>
      </c>
      <c r="CA500" s="177">
        <v>12</v>
      </c>
      <c r="CB500" s="177">
        <v>0</v>
      </c>
      <c r="CZ500" s="146">
        <v>0</v>
      </c>
    </row>
    <row r="501" spans="1:104" ht="12.75">
      <c r="A501" s="171">
        <v>101</v>
      </c>
      <c r="B501" s="172" t="s">
        <v>591</v>
      </c>
      <c r="C501" s="173" t="s">
        <v>592</v>
      </c>
      <c r="D501" s="174" t="s">
        <v>62</v>
      </c>
      <c r="E501" s="175">
        <v>3955.7409</v>
      </c>
      <c r="F501" s="175"/>
      <c r="G501" s="176">
        <f t="shared" si="0"/>
        <v>0</v>
      </c>
      <c r="O501" s="170">
        <v>2</v>
      </c>
      <c r="AA501" s="146">
        <v>7</v>
      </c>
      <c r="AB501" s="146">
        <v>1002</v>
      </c>
      <c r="AC501" s="146">
        <v>5</v>
      </c>
      <c r="AZ501" s="146">
        <v>2</v>
      </c>
      <c r="BA501" s="146">
        <f t="shared" si="1"/>
        <v>0</v>
      </c>
      <c r="BB501" s="146">
        <f t="shared" si="2"/>
        <v>0</v>
      </c>
      <c r="BC501" s="146">
        <f t="shared" si="3"/>
        <v>0</v>
      </c>
      <c r="BD501" s="146">
        <f t="shared" si="4"/>
        <v>0</v>
      </c>
      <c r="BE501" s="146">
        <f t="shared" si="5"/>
        <v>0</v>
      </c>
      <c r="CA501" s="177">
        <v>7</v>
      </c>
      <c r="CB501" s="177">
        <v>1002</v>
      </c>
      <c r="CZ501" s="146">
        <v>0</v>
      </c>
    </row>
    <row r="502" spans="1:57" ht="12.75">
      <c r="A502" s="184"/>
      <c r="B502" s="185" t="s">
        <v>76</v>
      </c>
      <c r="C502" s="186" t="str">
        <f>CONCATENATE(B491," ",C491)</f>
        <v>766 Konstrukce truhlářské</v>
      </c>
      <c r="D502" s="187"/>
      <c r="E502" s="188"/>
      <c r="F502" s="189"/>
      <c r="G502" s="190">
        <f>SUM(G491:G501)</f>
        <v>0</v>
      </c>
      <c r="O502" s="170">
        <v>4</v>
      </c>
      <c r="BA502" s="191">
        <f>SUM(BA491:BA501)</f>
        <v>0</v>
      </c>
      <c r="BB502" s="191">
        <f>SUM(BB491:BB501)</f>
        <v>0</v>
      </c>
      <c r="BC502" s="191">
        <f>SUM(BC491:BC501)</f>
        <v>0</v>
      </c>
      <c r="BD502" s="191">
        <f>SUM(BD491:BD501)</f>
        <v>0</v>
      </c>
      <c r="BE502" s="191">
        <f>SUM(BE491:BE501)</f>
        <v>0</v>
      </c>
    </row>
    <row r="503" spans="1:15" ht="12.75">
      <c r="A503" s="163" t="s">
        <v>74</v>
      </c>
      <c r="B503" s="164" t="s">
        <v>593</v>
      </c>
      <c r="C503" s="165" t="s">
        <v>594</v>
      </c>
      <c r="D503" s="166"/>
      <c r="E503" s="167"/>
      <c r="F503" s="167"/>
      <c r="G503" s="168"/>
      <c r="H503" s="169"/>
      <c r="I503" s="169"/>
      <c r="O503" s="170">
        <v>1</v>
      </c>
    </row>
    <row r="504" spans="1:104" ht="22.5">
      <c r="A504" s="171">
        <v>102</v>
      </c>
      <c r="B504" s="172" t="s">
        <v>595</v>
      </c>
      <c r="C504" s="173" t="s">
        <v>596</v>
      </c>
      <c r="D504" s="174" t="s">
        <v>75</v>
      </c>
      <c r="E504" s="175">
        <v>1</v>
      </c>
      <c r="F504" s="175"/>
      <c r="G504" s="176">
        <f>E504*F504</f>
        <v>0</v>
      </c>
      <c r="O504" s="170">
        <v>2</v>
      </c>
      <c r="AA504" s="146">
        <v>12</v>
      </c>
      <c r="AB504" s="146">
        <v>0</v>
      </c>
      <c r="AC504" s="146">
        <v>86</v>
      </c>
      <c r="AZ504" s="146">
        <v>2</v>
      </c>
      <c r="BA504" s="146">
        <f>IF(AZ504=1,G504,0)</f>
        <v>0</v>
      </c>
      <c r="BB504" s="146">
        <f>IF(AZ504=2,G504,0)</f>
        <v>0</v>
      </c>
      <c r="BC504" s="146">
        <f>IF(AZ504=3,G504,0)</f>
        <v>0</v>
      </c>
      <c r="BD504" s="146">
        <f>IF(AZ504=4,G504,0)</f>
        <v>0</v>
      </c>
      <c r="BE504" s="146">
        <f>IF(AZ504=5,G504,0)</f>
        <v>0</v>
      </c>
      <c r="CA504" s="177">
        <v>12</v>
      </c>
      <c r="CB504" s="177">
        <v>0</v>
      </c>
      <c r="CZ504" s="146">
        <v>0</v>
      </c>
    </row>
    <row r="505" spans="1:104" ht="12.75">
      <c r="A505" s="171">
        <v>103</v>
      </c>
      <c r="B505" s="172" t="s">
        <v>597</v>
      </c>
      <c r="C505" s="173" t="s">
        <v>598</v>
      </c>
      <c r="D505" s="174" t="s">
        <v>62</v>
      </c>
      <c r="E505" s="175">
        <v>571.3012</v>
      </c>
      <c r="F505" s="175"/>
      <c r="G505" s="176">
        <f>E505*F505</f>
        <v>0</v>
      </c>
      <c r="O505" s="170">
        <v>2</v>
      </c>
      <c r="AA505" s="146">
        <v>7</v>
      </c>
      <c r="AB505" s="146">
        <v>1002</v>
      </c>
      <c r="AC505" s="146">
        <v>5</v>
      </c>
      <c r="AZ505" s="146">
        <v>2</v>
      </c>
      <c r="BA505" s="146">
        <f>IF(AZ505=1,G505,0)</f>
        <v>0</v>
      </c>
      <c r="BB505" s="146">
        <f>IF(AZ505=2,G505,0)</f>
        <v>0</v>
      </c>
      <c r="BC505" s="146">
        <f>IF(AZ505=3,G505,0)</f>
        <v>0</v>
      </c>
      <c r="BD505" s="146">
        <f>IF(AZ505=4,G505,0)</f>
        <v>0</v>
      </c>
      <c r="BE505" s="146">
        <f>IF(AZ505=5,G505,0)</f>
        <v>0</v>
      </c>
      <c r="CA505" s="177">
        <v>7</v>
      </c>
      <c r="CB505" s="177">
        <v>1002</v>
      </c>
      <c r="CZ505" s="146">
        <v>0</v>
      </c>
    </row>
    <row r="506" spans="1:57" ht="12.75">
      <c r="A506" s="184"/>
      <c r="B506" s="185" t="s">
        <v>76</v>
      </c>
      <c r="C506" s="186" t="str">
        <f>CONCATENATE(B503," ",C503)</f>
        <v>767 Konstrukce zámečnické</v>
      </c>
      <c r="D506" s="187"/>
      <c r="E506" s="188"/>
      <c r="F506" s="189"/>
      <c r="G506" s="190">
        <f>SUM(G503:G505)</f>
        <v>0</v>
      </c>
      <c r="O506" s="170">
        <v>4</v>
      </c>
      <c r="BA506" s="191">
        <f>SUM(BA503:BA505)</f>
        <v>0</v>
      </c>
      <c r="BB506" s="191">
        <f>SUM(BB503:BB505)</f>
        <v>0</v>
      </c>
      <c r="BC506" s="191">
        <f>SUM(BC503:BC505)</f>
        <v>0</v>
      </c>
      <c r="BD506" s="191">
        <f>SUM(BD503:BD505)</f>
        <v>0</v>
      </c>
      <c r="BE506" s="191">
        <f>SUM(BE503:BE505)</f>
        <v>0</v>
      </c>
    </row>
    <row r="507" spans="1:15" ht="12.75">
      <c r="A507" s="163" t="s">
        <v>74</v>
      </c>
      <c r="B507" s="164" t="s">
        <v>599</v>
      </c>
      <c r="C507" s="165" t="s">
        <v>600</v>
      </c>
      <c r="D507" s="166"/>
      <c r="E507" s="167"/>
      <c r="F507" s="167"/>
      <c r="G507" s="168"/>
      <c r="H507" s="169"/>
      <c r="I507" s="169"/>
      <c r="O507" s="170">
        <v>1</v>
      </c>
    </row>
    <row r="508" spans="1:104" ht="12.75">
      <c r="A508" s="171">
        <v>104</v>
      </c>
      <c r="B508" s="172" t="s">
        <v>601</v>
      </c>
      <c r="C508" s="173" t="s">
        <v>602</v>
      </c>
      <c r="D508" s="174" t="s">
        <v>117</v>
      </c>
      <c r="E508" s="175">
        <v>68.3600360600046</v>
      </c>
      <c r="F508" s="175"/>
      <c r="G508" s="176">
        <f aca="true" t="shared" si="6" ref="G508:G515">E508*F508</f>
        <v>0</v>
      </c>
      <c r="O508" s="170">
        <v>2</v>
      </c>
      <c r="AA508" s="146">
        <v>8</v>
      </c>
      <c r="AB508" s="146">
        <v>0</v>
      </c>
      <c r="AC508" s="146">
        <v>3</v>
      </c>
      <c r="AZ508" s="146">
        <v>1</v>
      </c>
      <c r="BA508" s="146">
        <f aca="true" t="shared" si="7" ref="BA508:BA515">IF(AZ508=1,G508,0)</f>
        <v>0</v>
      </c>
      <c r="BB508" s="146">
        <f aca="true" t="shared" si="8" ref="BB508:BB515">IF(AZ508=2,G508,0)</f>
        <v>0</v>
      </c>
      <c r="BC508" s="146">
        <f aca="true" t="shared" si="9" ref="BC508:BC515">IF(AZ508=3,G508,0)</f>
        <v>0</v>
      </c>
      <c r="BD508" s="146">
        <f aca="true" t="shared" si="10" ref="BD508:BD515">IF(AZ508=4,G508,0)</f>
        <v>0</v>
      </c>
      <c r="BE508" s="146">
        <f aca="true" t="shared" si="11" ref="BE508:BE515">IF(AZ508=5,G508,0)</f>
        <v>0</v>
      </c>
      <c r="CA508" s="177">
        <v>8</v>
      </c>
      <c r="CB508" s="177">
        <v>0</v>
      </c>
      <c r="CZ508" s="146">
        <v>0</v>
      </c>
    </row>
    <row r="509" spans="1:104" ht="12.75">
      <c r="A509" s="171">
        <v>105</v>
      </c>
      <c r="B509" s="172" t="s">
        <v>603</v>
      </c>
      <c r="C509" s="173" t="s">
        <v>604</v>
      </c>
      <c r="D509" s="174" t="s">
        <v>117</v>
      </c>
      <c r="E509" s="175">
        <v>68.3600360600046</v>
      </c>
      <c r="F509" s="175"/>
      <c r="G509" s="176">
        <f t="shared" si="6"/>
        <v>0</v>
      </c>
      <c r="O509" s="170">
        <v>2</v>
      </c>
      <c r="AA509" s="146">
        <v>8</v>
      </c>
      <c r="AB509" s="146">
        <v>0</v>
      </c>
      <c r="AC509" s="146">
        <v>3</v>
      </c>
      <c r="AZ509" s="146">
        <v>1</v>
      </c>
      <c r="BA509" s="146">
        <f t="shared" si="7"/>
        <v>0</v>
      </c>
      <c r="BB509" s="146">
        <f t="shared" si="8"/>
        <v>0</v>
      </c>
      <c r="BC509" s="146">
        <f t="shared" si="9"/>
        <v>0</v>
      </c>
      <c r="BD509" s="146">
        <f t="shared" si="10"/>
        <v>0</v>
      </c>
      <c r="BE509" s="146">
        <f t="shared" si="11"/>
        <v>0</v>
      </c>
      <c r="CA509" s="177">
        <v>8</v>
      </c>
      <c r="CB509" s="177">
        <v>0</v>
      </c>
      <c r="CZ509" s="146">
        <v>0</v>
      </c>
    </row>
    <row r="510" spans="1:104" ht="12.75">
      <c r="A510" s="171">
        <v>106</v>
      </c>
      <c r="B510" s="172" t="s">
        <v>605</v>
      </c>
      <c r="C510" s="173" t="s">
        <v>606</v>
      </c>
      <c r="D510" s="174" t="s">
        <v>117</v>
      </c>
      <c r="E510" s="175">
        <v>68.3600360600046</v>
      </c>
      <c r="F510" s="175"/>
      <c r="G510" s="176">
        <f t="shared" si="6"/>
        <v>0</v>
      </c>
      <c r="O510" s="170">
        <v>2</v>
      </c>
      <c r="AA510" s="146">
        <v>8</v>
      </c>
      <c r="AB510" s="146">
        <v>0</v>
      </c>
      <c r="AC510" s="146">
        <v>3</v>
      </c>
      <c r="AZ510" s="146">
        <v>1</v>
      </c>
      <c r="BA510" s="146">
        <f t="shared" si="7"/>
        <v>0</v>
      </c>
      <c r="BB510" s="146">
        <f t="shared" si="8"/>
        <v>0</v>
      </c>
      <c r="BC510" s="146">
        <f t="shared" si="9"/>
        <v>0</v>
      </c>
      <c r="BD510" s="146">
        <f t="shared" si="10"/>
        <v>0</v>
      </c>
      <c r="BE510" s="146">
        <f t="shared" si="11"/>
        <v>0</v>
      </c>
      <c r="CA510" s="177">
        <v>8</v>
      </c>
      <c r="CB510" s="177">
        <v>0</v>
      </c>
      <c r="CZ510" s="146">
        <v>0</v>
      </c>
    </row>
    <row r="511" spans="1:104" ht="12.75">
      <c r="A511" s="171">
        <v>107</v>
      </c>
      <c r="B511" s="172" t="s">
        <v>607</v>
      </c>
      <c r="C511" s="173" t="s">
        <v>608</v>
      </c>
      <c r="D511" s="174" t="s">
        <v>117</v>
      </c>
      <c r="E511" s="175">
        <v>68.3600360600046</v>
      </c>
      <c r="F511" s="175"/>
      <c r="G511" s="176">
        <f t="shared" si="6"/>
        <v>0</v>
      </c>
      <c r="O511" s="170">
        <v>2</v>
      </c>
      <c r="AA511" s="146">
        <v>8</v>
      </c>
      <c r="AB511" s="146">
        <v>0</v>
      </c>
      <c r="AC511" s="146">
        <v>3</v>
      </c>
      <c r="AZ511" s="146">
        <v>1</v>
      </c>
      <c r="BA511" s="146">
        <f t="shared" si="7"/>
        <v>0</v>
      </c>
      <c r="BB511" s="146">
        <f t="shared" si="8"/>
        <v>0</v>
      </c>
      <c r="BC511" s="146">
        <f t="shared" si="9"/>
        <v>0</v>
      </c>
      <c r="BD511" s="146">
        <f t="shared" si="10"/>
        <v>0</v>
      </c>
      <c r="BE511" s="146">
        <f t="shared" si="11"/>
        <v>0</v>
      </c>
      <c r="CA511" s="177">
        <v>8</v>
      </c>
      <c r="CB511" s="177">
        <v>0</v>
      </c>
      <c r="CZ511" s="146">
        <v>0</v>
      </c>
    </row>
    <row r="512" spans="1:104" ht="12.75">
      <c r="A512" s="171">
        <v>108</v>
      </c>
      <c r="B512" s="172" t="s">
        <v>609</v>
      </c>
      <c r="C512" s="173" t="s">
        <v>610</v>
      </c>
      <c r="D512" s="174" t="s">
        <v>117</v>
      </c>
      <c r="E512" s="175">
        <v>957.040504840064</v>
      </c>
      <c r="F512" s="175"/>
      <c r="G512" s="176">
        <f t="shared" si="6"/>
        <v>0</v>
      </c>
      <c r="O512" s="170">
        <v>2</v>
      </c>
      <c r="AA512" s="146">
        <v>8</v>
      </c>
      <c r="AB512" s="146">
        <v>0</v>
      </c>
      <c r="AC512" s="146">
        <v>3</v>
      </c>
      <c r="AZ512" s="146">
        <v>1</v>
      </c>
      <c r="BA512" s="146">
        <f t="shared" si="7"/>
        <v>0</v>
      </c>
      <c r="BB512" s="146">
        <f t="shared" si="8"/>
        <v>0</v>
      </c>
      <c r="BC512" s="146">
        <f t="shared" si="9"/>
        <v>0</v>
      </c>
      <c r="BD512" s="146">
        <f t="shared" si="10"/>
        <v>0</v>
      </c>
      <c r="BE512" s="146">
        <f t="shared" si="11"/>
        <v>0</v>
      </c>
      <c r="CA512" s="177">
        <v>8</v>
      </c>
      <c r="CB512" s="177">
        <v>0</v>
      </c>
      <c r="CZ512" s="146">
        <v>0</v>
      </c>
    </row>
    <row r="513" spans="1:104" ht="12.75">
      <c r="A513" s="171">
        <v>109</v>
      </c>
      <c r="B513" s="172" t="s">
        <v>611</v>
      </c>
      <c r="C513" s="173" t="s">
        <v>612</v>
      </c>
      <c r="D513" s="174" t="s">
        <v>117</v>
      </c>
      <c r="E513" s="175">
        <v>68.3600360600046</v>
      </c>
      <c r="F513" s="175"/>
      <c r="G513" s="176">
        <f t="shared" si="6"/>
        <v>0</v>
      </c>
      <c r="O513" s="170">
        <v>2</v>
      </c>
      <c r="AA513" s="146">
        <v>8</v>
      </c>
      <c r="AB513" s="146">
        <v>0</v>
      </c>
      <c r="AC513" s="146">
        <v>3</v>
      </c>
      <c r="AZ513" s="146">
        <v>1</v>
      </c>
      <c r="BA513" s="146">
        <f t="shared" si="7"/>
        <v>0</v>
      </c>
      <c r="BB513" s="146">
        <f t="shared" si="8"/>
        <v>0</v>
      </c>
      <c r="BC513" s="146">
        <f t="shared" si="9"/>
        <v>0</v>
      </c>
      <c r="BD513" s="146">
        <f t="shared" si="10"/>
        <v>0</v>
      </c>
      <c r="BE513" s="146">
        <f t="shared" si="11"/>
        <v>0</v>
      </c>
      <c r="CA513" s="177">
        <v>8</v>
      </c>
      <c r="CB513" s="177">
        <v>0</v>
      </c>
      <c r="CZ513" s="146">
        <v>0</v>
      </c>
    </row>
    <row r="514" spans="1:104" ht="12.75">
      <c r="A514" s="171">
        <v>110</v>
      </c>
      <c r="B514" s="172" t="s">
        <v>613</v>
      </c>
      <c r="C514" s="173" t="s">
        <v>614</v>
      </c>
      <c r="D514" s="174" t="s">
        <v>117</v>
      </c>
      <c r="E514" s="175">
        <v>68.3600360600046</v>
      </c>
      <c r="F514" s="175"/>
      <c r="G514" s="176">
        <f t="shared" si="6"/>
        <v>0</v>
      </c>
      <c r="O514" s="170">
        <v>2</v>
      </c>
      <c r="AA514" s="146">
        <v>8</v>
      </c>
      <c r="AB514" s="146">
        <v>0</v>
      </c>
      <c r="AC514" s="146">
        <v>3</v>
      </c>
      <c r="AZ514" s="146">
        <v>1</v>
      </c>
      <c r="BA514" s="146">
        <f t="shared" si="7"/>
        <v>0</v>
      </c>
      <c r="BB514" s="146">
        <f t="shared" si="8"/>
        <v>0</v>
      </c>
      <c r="BC514" s="146">
        <f t="shared" si="9"/>
        <v>0</v>
      </c>
      <c r="BD514" s="146">
        <f t="shared" si="10"/>
        <v>0</v>
      </c>
      <c r="BE514" s="146">
        <f t="shared" si="11"/>
        <v>0</v>
      </c>
      <c r="CA514" s="177">
        <v>8</v>
      </c>
      <c r="CB514" s="177">
        <v>0</v>
      </c>
      <c r="CZ514" s="146">
        <v>0</v>
      </c>
    </row>
    <row r="515" spans="1:104" ht="12.75">
      <c r="A515" s="171">
        <v>111</v>
      </c>
      <c r="B515" s="172" t="s">
        <v>615</v>
      </c>
      <c r="C515" s="173" t="s">
        <v>616</v>
      </c>
      <c r="D515" s="174" t="s">
        <v>117</v>
      </c>
      <c r="E515" s="175">
        <v>68.3600360600046</v>
      </c>
      <c r="F515" s="175"/>
      <c r="G515" s="176">
        <f t="shared" si="6"/>
        <v>0</v>
      </c>
      <c r="O515" s="170">
        <v>2</v>
      </c>
      <c r="AA515" s="146">
        <v>8</v>
      </c>
      <c r="AB515" s="146">
        <v>1</v>
      </c>
      <c r="AC515" s="146">
        <v>3</v>
      </c>
      <c r="AZ515" s="146">
        <v>1</v>
      </c>
      <c r="BA515" s="146">
        <f t="shared" si="7"/>
        <v>0</v>
      </c>
      <c r="BB515" s="146">
        <f t="shared" si="8"/>
        <v>0</v>
      </c>
      <c r="BC515" s="146">
        <f t="shared" si="9"/>
        <v>0</v>
      </c>
      <c r="BD515" s="146">
        <f t="shared" si="10"/>
        <v>0</v>
      </c>
      <c r="BE515" s="146">
        <f t="shared" si="11"/>
        <v>0</v>
      </c>
      <c r="CA515" s="177">
        <v>8</v>
      </c>
      <c r="CB515" s="177">
        <v>1</v>
      </c>
      <c r="CZ515" s="146">
        <v>0</v>
      </c>
    </row>
    <row r="516" spans="1:57" ht="12.75">
      <c r="A516" s="184"/>
      <c r="B516" s="185" t="s">
        <v>76</v>
      </c>
      <c r="C516" s="186" t="str">
        <f>CONCATENATE(B507," ",C507)</f>
        <v>D96 Přesuny suti a vybouraných hmot</v>
      </c>
      <c r="D516" s="187"/>
      <c r="E516" s="188"/>
      <c r="F516" s="189"/>
      <c r="G516" s="190">
        <f>SUM(G507:G515)</f>
        <v>0</v>
      </c>
      <c r="O516" s="170">
        <v>4</v>
      </c>
      <c r="BA516" s="191">
        <f>SUM(BA507:BA515)</f>
        <v>0</v>
      </c>
      <c r="BB516" s="191">
        <f>SUM(BB507:BB515)</f>
        <v>0</v>
      </c>
      <c r="BC516" s="191">
        <f>SUM(BC507:BC515)</f>
        <v>0</v>
      </c>
      <c r="BD516" s="191">
        <f>SUM(BD507:BD515)</f>
        <v>0</v>
      </c>
      <c r="BE516" s="191">
        <f>SUM(BE507:BE515)</f>
        <v>0</v>
      </c>
    </row>
    <row r="517" ht="12.75">
      <c r="E517" s="146"/>
    </row>
    <row r="518" ht="12.75">
      <c r="E518" s="146"/>
    </row>
    <row r="519" ht="12.75">
      <c r="E519" s="146"/>
    </row>
    <row r="520" ht="12.75">
      <c r="E520" s="146"/>
    </row>
    <row r="521" ht="12.75">
      <c r="E521" s="146"/>
    </row>
    <row r="522" ht="12.75">
      <c r="E522" s="146"/>
    </row>
    <row r="523" ht="12.75">
      <c r="E523" s="146"/>
    </row>
    <row r="524" ht="12.75">
      <c r="E524" s="146"/>
    </row>
    <row r="525" ht="12.75">
      <c r="E525" s="146"/>
    </row>
    <row r="526" ht="12.75">
      <c r="E526" s="146"/>
    </row>
    <row r="527" ht="12.75">
      <c r="E527" s="146"/>
    </row>
    <row r="528" ht="12.75">
      <c r="E528" s="146"/>
    </row>
    <row r="529" ht="12.75">
      <c r="E529" s="146"/>
    </row>
    <row r="530" ht="12.75">
      <c r="E530" s="146"/>
    </row>
    <row r="531" ht="12.75">
      <c r="E531" s="146"/>
    </row>
    <row r="532" ht="12.75">
      <c r="E532" s="146"/>
    </row>
    <row r="533" ht="12.75">
      <c r="E533" s="146"/>
    </row>
    <row r="534" ht="12.75">
      <c r="E534" s="146"/>
    </row>
    <row r="535" ht="12.75">
      <c r="E535" s="146"/>
    </row>
    <row r="536" ht="12.75">
      <c r="E536" s="146"/>
    </row>
    <row r="537" ht="12.75">
      <c r="E537" s="146"/>
    </row>
    <row r="538" ht="12.75">
      <c r="E538" s="146"/>
    </row>
    <row r="539" ht="12.75">
      <c r="E539" s="146"/>
    </row>
    <row r="540" spans="1:7" ht="12.75">
      <c r="A540" s="192"/>
      <c r="B540" s="192"/>
      <c r="C540" s="192"/>
      <c r="D540" s="192"/>
      <c r="E540" s="192"/>
      <c r="F540" s="192"/>
      <c r="G540" s="192"/>
    </row>
    <row r="541" spans="1:7" ht="12.75">
      <c r="A541" s="192"/>
      <c r="B541" s="192"/>
      <c r="C541" s="192"/>
      <c r="D541" s="192"/>
      <c r="E541" s="192"/>
      <c r="F541" s="192"/>
      <c r="G541" s="192"/>
    </row>
    <row r="542" spans="1:7" ht="12.75">
      <c r="A542" s="192"/>
      <c r="B542" s="192"/>
      <c r="C542" s="192"/>
      <c r="D542" s="192"/>
      <c r="E542" s="192"/>
      <c r="F542" s="192"/>
      <c r="G542" s="192"/>
    </row>
    <row r="543" spans="1:7" ht="12.75">
      <c r="A543" s="192"/>
      <c r="B543" s="192"/>
      <c r="C543" s="192"/>
      <c r="D543" s="192"/>
      <c r="E543" s="192"/>
      <c r="F543" s="192"/>
      <c r="G543" s="192"/>
    </row>
    <row r="544" ht="12.75">
      <c r="E544" s="146"/>
    </row>
    <row r="545" ht="12.75">
      <c r="E545" s="146"/>
    </row>
    <row r="546" ht="12.75">
      <c r="E546" s="146"/>
    </row>
    <row r="547" ht="12.75">
      <c r="E547" s="146"/>
    </row>
    <row r="548" ht="12.75">
      <c r="E548" s="146"/>
    </row>
    <row r="549" ht="12.75">
      <c r="E549" s="146"/>
    </row>
    <row r="550" ht="12.75">
      <c r="E550" s="146"/>
    </row>
    <row r="551" ht="12.75">
      <c r="E551" s="146"/>
    </row>
    <row r="552" ht="12.75">
      <c r="E552" s="146"/>
    </row>
    <row r="553" ht="12.75">
      <c r="E553" s="146"/>
    </row>
    <row r="554" ht="12.75">
      <c r="E554" s="146"/>
    </row>
    <row r="555" ht="12.75">
      <c r="E555" s="146"/>
    </row>
    <row r="556" ht="12.75">
      <c r="E556" s="146"/>
    </row>
    <row r="557" ht="12.75">
      <c r="E557" s="146"/>
    </row>
    <row r="558" ht="12.75">
      <c r="E558" s="146"/>
    </row>
    <row r="559" ht="12.75">
      <c r="E559" s="146"/>
    </row>
    <row r="560" ht="12.75">
      <c r="E560" s="146"/>
    </row>
    <row r="561" ht="12.75">
      <c r="E561" s="146"/>
    </row>
    <row r="562" ht="12.75">
      <c r="E562" s="146"/>
    </row>
    <row r="563" ht="12.75">
      <c r="E563" s="146"/>
    </row>
    <row r="564" ht="12.75">
      <c r="E564" s="146"/>
    </row>
    <row r="565" ht="12.75">
      <c r="E565" s="146"/>
    </row>
    <row r="566" ht="12.75">
      <c r="E566" s="146"/>
    </row>
    <row r="567" ht="12.75">
      <c r="E567" s="146"/>
    </row>
    <row r="568" ht="12.75">
      <c r="E568" s="146"/>
    </row>
    <row r="569" ht="12.75">
      <c r="E569" s="146"/>
    </row>
    <row r="570" ht="12.75">
      <c r="E570" s="146"/>
    </row>
    <row r="571" ht="12.75">
      <c r="E571" s="146"/>
    </row>
    <row r="572" ht="12.75">
      <c r="E572" s="146"/>
    </row>
    <row r="573" ht="12.75">
      <c r="E573" s="146"/>
    </row>
    <row r="574" ht="12.75">
      <c r="E574" s="146"/>
    </row>
    <row r="575" spans="1:2" ht="12.75">
      <c r="A575" s="193"/>
      <c r="B575" s="193"/>
    </row>
    <row r="576" spans="1:7" ht="12.75">
      <c r="A576" s="192"/>
      <c r="B576" s="192"/>
      <c r="C576" s="195"/>
      <c r="D576" s="195"/>
      <c r="E576" s="196"/>
      <c r="F576" s="195"/>
      <c r="G576" s="197"/>
    </row>
    <row r="577" spans="1:7" ht="12.75">
      <c r="A577" s="198"/>
      <c r="B577" s="198"/>
      <c r="C577" s="192"/>
      <c r="D577" s="192"/>
      <c r="E577" s="199"/>
      <c r="F577" s="192"/>
      <c r="G577" s="192"/>
    </row>
    <row r="578" spans="1:7" ht="12.75">
      <c r="A578" s="192"/>
      <c r="B578" s="192"/>
      <c r="C578" s="192"/>
      <c r="D578" s="192"/>
      <c r="E578" s="199"/>
      <c r="F578" s="192"/>
      <c r="G578" s="192"/>
    </row>
    <row r="579" spans="1:7" ht="12.75">
      <c r="A579" s="192"/>
      <c r="B579" s="192"/>
      <c r="C579" s="192"/>
      <c r="D579" s="192"/>
      <c r="E579" s="199"/>
      <c r="F579" s="192"/>
      <c r="G579" s="192"/>
    </row>
    <row r="580" spans="1:7" ht="12.75">
      <c r="A580" s="192"/>
      <c r="B580" s="192"/>
      <c r="C580" s="192"/>
      <c r="D580" s="192"/>
      <c r="E580" s="199"/>
      <c r="F580" s="192"/>
      <c r="G580" s="192"/>
    </row>
    <row r="581" spans="1:7" ht="12.75">
      <c r="A581" s="192"/>
      <c r="B581" s="192"/>
      <c r="C581" s="192"/>
      <c r="D581" s="192"/>
      <c r="E581" s="199"/>
      <c r="F581" s="192"/>
      <c r="G581" s="192"/>
    </row>
    <row r="582" spans="1:7" ht="12.75">
      <c r="A582" s="192"/>
      <c r="B582" s="192"/>
      <c r="C582" s="192"/>
      <c r="D582" s="192"/>
      <c r="E582" s="199"/>
      <c r="F582" s="192"/>
      <c r="G582" s="192"/>
    </row>
    <row r="583" spans="1:7" ht="12.75">
      <c r="A583" s="192"/>
      <c r="B583" s="192"/>
      <c r="C583" s="192"/>
      <c r="D583" s="192"/>
      <c r="E583" s="199"/>
      <c r="F583" s="192"/>
      <c r="G583" s="192"/>
    </row>
    <row r="584" spans="1:7" ht="12.75">
      <c r="A584" s="192"/>
      <c r="B584" s="192"/>
      <c r="C584" s="192"/>
      <c r="D584" s="192"/>
      <c r="E584" s="199"/>
      <c r="F584" s="192"/>
      <c r="G584" s="192"/>
    </row>
    <row r="585" spans="1:7" ht="12.75">
      <c r="A585" s="192"/>
      <c r="B585" s="192"/>
      <c r="C585" s="192"/>
      <c r="D585" s="192"/>
      <c r="E585" s="199"/>
      <c r="F585" s="192"/>
      <c r="G585" s="192"/>
    </row>
    <row r="586" spans="1:7" ht="12.75">
      <c r="A586" s="192"/>
      <c r="B586" s="192"/>
      <c r="C586" s="192"/>
      <c r="D586" s="192"/>
      <c r="E586" s="199"/>
      <c r="F586" s="192"/>
      <c r="G586" s="192"/>
    </row>
    <row r="587" spans="1:7" ht="12.75">
      <c r="A587" s="192"/>
      <c r="B587" s="192"/>
      <c r="C587" s="192"/>
      <c r="D587" s="192"/>
      <c r="E587" s="199"/>
      <c r="F587" s="192"/>
      <c r="G587" s="192"/>
    </row>
    <row r="588" spans="1:7" ht="12.75">
      <c r="A588" s="192"/>
      <c r="B588" s="192"/>
      <c r="C588" s="192"/>
      <c r="D588" s="192"/>
      <c r="E588" s="199"/>
      <c r="F588" s="192"/>
      <c r="G588" s="192"/>
    </row>
    <row r="589" spans="1:7" ht="12.75">
      <c r="A589" s="192"/>
      <c r="B589" s="192"/>
      <c r="C589" s="192"/>
      <c r="D589" s="192"/>
      <c r="E589" s="199"/>
      <c r="F589" s="192"/>
      <c r="G589" s="192"/>
    </row>
  </sheetData>
  <sheetProtection/>
  <mergeCells count="369">
    <mergeCell ref="C488:D488"/>
    <mergeCell ref="C478:D478"/>
    <mergeCell ref="C479:D479"/>
    <mergeCell ref="C481:D481"/>
    <mergeCell ref="C482:D482"/>
    <mergeCell ref="C484:D484"/>
    <mergeCell ref="C486:D486"/>
    <mergeCell ref="C466:D466"/>
    <mergeCell ref="C467:D467"/>
    <mergeCell ref="C468:D468"/>
    <mergeCell ref="C470:D470"/>
    <mergeCell ref="C460:D460"/>
    <mergeCell ref="C461:D461"/>
    <mergeCell ref="C463:D463"/>
    <mergeCell ref="C465:D465"/>
    <mergeCell ref="C455:D455"/>
    <mergeCell ref="C457:D457"/>
    <mergeCell ref="C458:D458"/>
    <mergeCell ref="C459:D459"/>
    <mergeCell ref="C449:D449"/>
    <mergeCell ref="C450:D450"/>
    <mergeCell ref="C452:D452"/>
    <mergeCell ref="C453:D453"/>
    <mergeCell ref="C444:D444"/>
    <mergeCell ref="C445:D445"/>
    <mergeCell ref="C446:D446"/>
    <mergeCell ref="C448:D448"/>
    <mergeCell ref="C438:D438"/>
    <mergeCell ref="C440:D440"/>
    <mergeCell ref="C441:D441"/>
    <mergeCell ref="C442:D442"/>
    <mergeCell ref="C432:D432"/>
    <mergeCell ref="C433:D433"/>
    <mergeCell ref="C435:D435"/>
    <mergeCell ref="C436:D436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19:D419"/>
    <mergeCell ref="C420:D420"/>
    <mergeCell ref="C421:D421"/>
    <mergeCell ref="C423:D423"/>
    <mergeCell ref="C415:D415"/>
    <mergeCell ref="C416:D416"/>
    <mergeCell ref="C417:D417"/>
    <mergeCell ref="C418:D418"/>
    <mergeCell ref="C405:D405"/>
    <mergeCell ref="C406:D406"/>
    <mergeCell ref="C408:D408"/>
    <mergeCell ref="C409:D409"/>
    <mergeCell ref="C411:D411"/>
    <mergeCell ref="C412:D412"/>
    <mergeCell ref="C413:D413"/>
    <mergeCell ref="C414:D414"/>
    <mergeCell ref="C387:D387"/>
    <mergeCell ref="C388:D388"/>
    <mergeCell ref="C390:D390"/>
    <mergeCell ref="C392:D392"/>
    <mergeCell ref="C394:D394"/>
    <mergeCell ref="C396:D396"/>
    <mergeCell ref="C398:D398"/>
    <mergeCell ref="C400:D400"/>
    <mergeCell ref="C380:D380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37:D337"/>
    <mergeCell ref="C338:D338"/>
    <mergeCell ref="C340:D340"/>
    <mergeCell ref="C342:D342"/>
    <mergeCell ref="C332:D332"/>
    <mergeCell ref="C334:D334"/>
    <mergeCell ref="C335:D335"/>
    <mergeCell ref="C336:D336"/>
    <mergeCell ref="C328:D328"/>
    <mergeCell ref="C329:D329"/>
    <mergeCell ref="C330:D330"/>
    <mergeCell ref="C331:D331"/>
    <mergeCell ref="C323:D323"/>
    <mergeCell ref="C324:D324"/>
    <mergeCell ref="C325:D325"/>
    <mergeCell ref="C327:D327"/>
    <mergeCell ref="C311:D311"/>
    <mergeCell ref="C312:D312"/>
    <mergeCell ref="C316:D316"/>
    <mergeCell ref="C317:D317"/>
    <mergeCell ref="C318:D318"/>
    <mergeCell ref="C319:D319"/>
    <mergeCell ref="C320:D320"/>
    <mergeCell ref="C322:D322"/>
    <mergeCell ref="C305:D305"/>
    <mergeCell ref="C307:D307"/>
    <mergeCell ref="C309:D309"/>
    <mergeCell ref="C310:D310"/>
    <mergeCell ref="C298:D298"/>
    <mergeCell ref="C300:D300"/>
    <mergeCell ref="C301:D301"/>
    <mergeCell ref="C303:D303"/>
    <mergeCell ref="C292:D292"/>
    <mergeCell ref="C294:D294"/>
    <mergeCell ref="C296:D296"/>
    <mergeCell ref="C297:D297"/>
    <mergeCell ref="C277:D277"/>
    <mergeCell ref="C279:D279"/>
    <mergeCell ref="C281:D281"/>
    <mergeCell ref="C283:D283"/>
    <mergeCell ref="C285:D285"/>
    <mergeCell ref="C287:D287"/>
    <mergeCell ref="C289:D289"/>
    <mergeCell ref="C290:D290"/>
    <mergeCell ref="C268:D268"/>
    <mergeCell ref="C272:D272"/>
    <mergeCell ref="C273:D273"/>
    <mergeCell ref="C254:D254"/>
    <mergeCell ref="C258:D258"/>
    <mergeCell ref="C259:D259"/>
    <mergeCell ref="C260:D260"/>
    <mergeCell ref="C261:D261"/>
    <mergeCell ref="C265:D265"/>
    <mergeCell ref="C267:D267"/>
    <mergeCell ref="C247:D247"/>
    <mergeCell ref="C248:D248"/>
    <mergeCell ref="C249:D249"/>
    <mergeCell ref="C243:D243"/>
    <mergeCell ref="C244:D244"/>
    <mergeCell ref="C245:D245"/>
    <mergeCell ref="C246:D246"/>
    <mergeCell ref="C239:D239"/>
    <mergeCell ref="C240:D240"/>
    <mergeCell ref="C241:D241"/>
    <mergeCell ref="C242:D242"/>
    <mergeCell ref="C235:D235"/>
    <mergeCell ref="C236:D236"/>
    <mergeCell ref="C237:D237"/>
    <mergeCell ref="C238:D238"/>
    <mergeCell ref="C231:D231"/>
    <mergeCell ref="C232:D232"/>
    <mergeCell ref="C233:D233"/>
    <mergeCell ref="C234:D234"/>
    <mergeCell ref="C227:D227"/>
    <mergeCell ref="C228:D228"/>
    <mergeCell ref="C229:D229"/>
    <mergeCell ref="C230:D230"/>
    <mergeCell ref="C223:D223"/>
    <mergeCell ref="C224:D224"/>
    <mergeCell ref="C225:D225"/>
    <mergeCell ref="C226:D226"/>
    <mergeCell ref="C219:D219"/>
    <mergeCell ref="C220:D220"/>
    <mergeCell ref="C221:D221"/>
    <mergeCell ref="C222:D222"/>
    <mergeCell ref="C215:D215"/>
    <mergeCell ref="C216:D216"/>
    <mergeCell ref="C217:D217"/>
    <mergeCell ref="C218:D218"/>
    <mergeCell ref="C211:D211"/>
    <mergeCell ref="C212:D212"/>
    <mergeCell ref="C213:D213"/>
    <mergeCell ref="C214:D214"/>
    <mergeCell ref="C207:D207"/>
    <mergeCell ref="C208:D208"/>
    <mergeCell ref="C209:D209"/>
    <mergeCell ref="C210:D210"/>
    <mergeCell ref="C203:D203"/>
    <mergeCell ref="C204:D204"/>
    <mergeCell ref="C205:D205"/>
    <mergeCell ref="C206:D206"/>
    <mergeCell ref="C199:D199"/>
    <mergeCell ref="C200:D200"/>
    <mergeCell ref="C201:D201"/>
    <mergeCell ref="C202:D202"/>
    <mergeCell ref="C195:D195"/>
    <mergeCell ref="C196:D196"/>
    <mergeCell ref="C197:D197"/>
    <mergeCell ref="C198:D198"/>
    <mergeCell ref="C190:D190"/>
    <mergeCell ref="C191:D191"/>
    <mergeCell ref="C192:D192"/>
    <mergeCell ref="C193:D193"/>
    <mergeCell ref="C186:D186"/>
    <mergeCell ref="C187:D187"/>
    <mergeCell ref="C188:D188"/>
    <mergeCell ref="C189:D189"/>
    <mergeCell ref="C182:D182"/>
    <mergeCell ref="C183:D183"/>
    <mergeCell ref="C184:D184"/>
    <mergeCell ref="C185:D185"/>
    <mergeCell ref="C178:D178"/>
    <mergeCell ref="C179:D179"/>
    <mergeCell ref="C180:D180"/>
    <mergeCell ref="C181:D181"/>
    <mergeCell ref="C172:D172"/>
    <mergeCell ref="C173:D173"/>
    <mergeCell ref="C175:D175"/>
    <mergeCell ref="C177:D177"/>
    <mergeCell ref="C167:D167"/>
    <mergeCell ref="C168:D168"/>
    <mergeCell ref="C169:D169"/>
    <mergeCell ref="C170:D170"/>
    <mergeCell ref="C163:D163"/>
    <mergeCell ref="C164:D164"/>
    <mergeCell ref="C165:D165"/>
    <mergeCell ref="C166:D166"/>
    <mergeCell ref="C159:D159"/>
    <mergeCell ref="C160:D160"/>
    <mergeCell ref="C161:D161"/>
    <mergeCell ref="C162:D162"/>
    <mergeCell ref="C155:D155"/>
    <mergeCell ref="C156:D156"/>
    <mergeCell ref="C157:D157"/>
    <mergeCell ref="C158:D158"/>
    <mergeCell ref="C151:D151"/>
    <mergeCell ref="C152:D152"/>
    <mergeCell ref="C153:D153"/>
    <mergeCell ref="C154:D154"/>
    <mergeCell ref="C147:D147"/>
    <mergeCell ref="C148:D148"/>
    <mergeCell ref="C149:D149"/>
    <mergeCell ref="C150:D150"/>
    <mergeCell ref="C143:D143"/>
    <mergeCell ref="C144:D144"/>
    <mergeCell ref="C145:D145"/>
    <mergeCell ref="C146:D146"/>
    <mergeCell ref="C137:D137"/>
    <mergeCell ref="C139:D139"/>
    <mergeCell ref="C140:D140"/>
    <mergeCell ref="C142:D142"/>
    <mergeCell ref="C131:D131"/>
    <mergeCell ref="C133:D133"/>
    <mergeCell ref="C134:D134"/>
    <mergeCell ref="C135:D135"/>
    <mergeCell ref="C127:D127"/>
    <mergeCell ref="C128:D128"/>
    <mergeCell ref="C129:D129"/>
    <mergeCell ref="C130:D130"/>
    <mergeCell ref="C123:D123"/>
    <mergeCell ref="C124:D124"/>
    <mergeCell ref="C125:D125"/>
    <mergeCell ref="C126:D126"/>
    <mergeCell ref="C117:D117"/>
    <mergeCell ref="C119:D119"/>
    <mergeCell ref="C121:D121"/>
    <mergeCell ref="C122:D122"/>
    <mergeCell ref="C112:D112"/>
    <mergeCell ref="C114:D114"/>
    <mergeCell ref="C115:D115"/>
    <mergeCell ref="C116:D116"/>
    <mergeCell ref="C108:D108"/>
    <mergeCell ref="C109:D109"/>
    <mergeCell ref="C110:D110"/>
    <mergeCell ref="C111:D111"/>
    <mergeCell ref="C106:D106"/>
    <mergeCell ref="C107:D107"/>
    <mergeCell ref="C99:D99"/>
    <mergeCell ref="C100:D100"/>
    <mergeCell ref="C102:D102"/>
    <mergeCell ref="C103:D103"/>
    <mergeCell ref="C94:D94"/>
    <mergeCell ref="C95:D95"/>
    <mergeCell ref="C104:D104"/>
    <mergeCell ref="C105:D105"/>
    <mergeCell ref="C90:D90"/>
    <mergeCell ref="C91:D91"/>
    <mergeCell ref="C92:D92"/>
    <mergeCell ref="C93:D93"/>
    <mergeCell ref="C73:D73"/>
    <mergeCell ref="C74:D74"/>
    <mergeCell ref="C88:D88"/>
    <mergeCell ref="C89:D89"/>
    <mergeCell ref="C81:D81"/>
    <mergeCell ref="C65:D65"/>
    <mergeCell ref="C82:D82"/>
    <mergeCell ref="C83:D83"/>
    <mergeCell ref="C75:D75"/>
    <mergeCell ref="C76:D76"/>
    <mergeCell ref="C79:D79"/>
    <mergeCell ref="C80:D80"/>
    <mergeCell ref="C69:D69"/>
    <mergeCell ref="C71:D71"/>
    <mergeCell ref="C84:D84"/>
    <mergeCell ref="C85:D85"/>
    <mergeCell ref="C86:D86"/>
    <mergeCell ref="C87:D87"/>
    <mergeCell ref="C56:D56"/>
    <mergeCell ref="C57:D57"/>
    <mergeCell ref="C58:D58"/>
    <mergeCell ref="C60:D60"/>
    <mergeCell ref="C51:D51"/>
    <mergeCell ref="C53:D53"/>
    <mergeCell ref="C54:D54"/>
    <mergeCell ref="C55:D55"/>
    <mergeCell ref="C47:D47"/>
    <mergeCell ref="C48:D48"/>
    <mergeCell ref="C49:D49"/>
    <mergeCell ref="C50:D50"/>
    <mergeCell ref="C42:D42"/>
    <mergeCell ref="C43:D43"/>
    <mergeCell ref="C44:D44"/>
    <mergeCell ref="C46:D46"/>
    <mergeCell ref="C37:D37"/>
    <mergeCell ref="C39:D39"/>
    <mergeCell ref="C40:D40"/>
    <mergeCell ref="C41:D41"/>
    <mergeCell ref="C33:D33"/>
    <mergeCell ref="C34:D34"/>
    <mergeCell ref="C35:D35"/>
    <mergeCell ref="C36:D36"/>
    <mergeCell ref="C28:D28"/>
    <mergeCell ref="C29:D29"/>
    <mergeCell ref="C30:D30"/>
    <mergeCell ref="C32:D32"/>
    <mergeCell ref="C23:D23"/>
    <mergeCell ref="C24:D24"/>
    <mergeCell ref="C26:D26"/>
    <mergeCell ref="C27:D27"/>
    <mergeCell ref="C19:D19"/>
    <mergeCell ref="C20:D20"/>
    <mergeCell ref="C21:D21"/>
    <mergeCell ref="C22:D22"/>
    <mergeCell ref="C13:D13"/>
    <mergeCell ref="C15:D15"/>
    <mergeCell ref="C16:D16"/>
    <mergeCell ref="C18:D18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tesar</cp:lastModifiedBy>
  <dcterms:created xsi:type="dcterms:W3CDTF">2013-04-09T19:02:55Z</dcterms:created>
  <dcterms:modified xsi:type="dcterms:W3CDTF">2013-05-24T07:41:38Z</dcterms:modified>
  <cp:category/>
  <cp:version/>
  <cp:contentType/>
  <cp:contentStatus/>
</cp:coreProperties>
</file>